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225" activeTab="0"/>
  </bookViews>
  <sheets>
    <sheet name="Sayfa1" sheetId="1" r:id="rId1"/>
  </sheets>
  <definedNames>
    <definedName name="BaslaSatir">'Sayfa1'!$A$17</definedName>
    <definedName name="ButceYil">'Sayfa1'!$B$6</definedName>
    <definedName name="FormatSatir">'Sayfa1'!$A$4</definedName>
    <definedName name="KurAd">'Sayfa1'!$B$8</definedName>
    <definedName name="KurKod">'Sayfa1'!$B$7</definedName>
    <definedName name="ToplamFormatSatir">'Sayfa1'!$A$2</definedName>
    <definedName name="ToplamSatir">'Sayfa1'!$A$16</definedName>
  </definedNames>
  <calcPr fullCalcOnLoad="1"/>
</workbook>
</file>

<file path=xl/sharedStrings.xml><?xml version="1.0" encoding="utf-8"?>
<sst xmlns="http://schemas.openxmlformats.org/spreadsheetml/2006/main" count="238" uniqueCount="54">
  <si>
    <t/>
  </si>
  <si>
    <t>BÜTÇE GİDERLERİNİN GELİŞİMİ</t>
  </si>
  <si>
    <t>Bütçe Yıl: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</si>
  <si>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</si>
  <si>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</si>
  <si>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</si>
  <si>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</si>
  <si>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</si>
  <si>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</si>
  <si>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</si>
  <si>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</si>
  <si>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</si>
  <si>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</si>
  <si>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BÜTÇE GİDERLERİ TOPLAMI</t>
  </si>
  <si>
    <t>Yıl:</t>
  </si>
  <si>
    <t>Kurum Ad:</t>
  </si>
  <si>
    <t>EKONOMİK</t>
  </si>
  <si>
    <t>ŞUBAT</t>
  </si>
  <si>
    <t>MART</t>
  </si>
  <si>
    <t>NİSAN</t>
  </si>
  <si>
    <t>MAYIS</t>
  </si>
  <si>
    <t>HAZİRAN</t>
  </si>
  <si>
    <t>0431</t>
  </si>
  <si>
    <t>GEBZE TEKNİK ÜNİVERSİTESİ</t>
  </si>
  <si>
    <t>01 - PERSONEL GİDERLERİ</t>
  </si>
  <si>
    <t>01.01 - MEMURLAR</t>
  </si>
  <si>
    <t>01.02 - SÖZLEŞMELİ  PERSONEL</t>
  </si>
  <si>
    <t>01.03 - İŞÇİLER</t>
  </si>
  <si>
    <t>01.04 - GEÇİCİ SÜRELİ ÇALIŞANLAR</t>
  </si>
  <si>
    <t>02 - SOSYAL GÜVENLİK KURUMLARINA DEVLET PRİMİ GİDERLERİ</t>
  </si>
  <si>
    <t>02.01 - MEMURLAR</t>
  </si>
  <si>
    <t>02.02 - SÖZLEŞMELİ PERSONEL</t>
  </si>
  <si>
    <t>02.03 - İŞÇİLER</t>
  </si>
  <si>
    <t>02.04 - GEÇİCİ SÜRELİ ÇALIŞANLAR</t>
  </si>
  <si>
    <t>03 - MAL VE HİZMET ALIM GİDERLERİ</t>
  </si>
  <si>
    <t>03.02 - TÜKETİME YÖNELİK MAL VE MALZEME ALIMLARI</t>
  </si>
  <si>
    <t>03.03 - YOLLUKLAR</t>
  </si>
  <si>
    <t>03.04 - GÖREV GİDERLERİ</t>
  </si>
  <si>
    <t>03.05 - HİZMET ALIMLARI</t>
  </si>
  <si>
    <t>03.06 - TEMSİL VE TANITMA GİDERLERİ</t>
  </si>
  <si>
    <t>03.07 - MENKUL MAL,GAYRİMADDİ HAK ALIM, BAKIM VE ONARIM GİDERLERİ</t>
  </si>
  <si>
    <t>03.08 - GAYRİMENKUL MAL BAKIM VE ONARIM GİDERLERİ</t>
  </si>
  <si>
    <t>05 - CARİ TRANSFERLER</t>
  </si>
  <si>
    <t>05.01 - GÖREVLENDİRME GİDERLERİ</t>
  </si>
  <si>
    <t>05.03 - KAR AMACI GÜTMEYEN KURULUŞLARA YAPILAN TRANSFERLER</t>
  </si>
  <si>
    <t>05.04 - HANE HALKI VE İŞLETMELERE YAPILAN TRANSFERLER</t>
  </si>
  <si>
    <t>06 - SERMAYE GİDERLERİ</t>
  </si>
  <si>
    <t>06.01 - MAMUL MAL ALIMLARI</t>
  </si>
  <si>
    <t>06.03 - GAYRİ MADDİ HAK ALIMLARI</t>
  </si>
  <si>
    <t>06.05 - GAYRİMENKUL SERMAYE ÜRETİM GİDERLERİ</t>
  </si>
  <si>
    <t>06.07 - GAYRİMENKUL BÜYÜK ONARIM GİDERLERİ</t>
  </si>
  <si>
    <t>06.09 - DİĞER SERMAYE GİDERLERİ</t>
  </si>
  <si>
    <t>07 - SERMAYE TRANSFERLERİ</t>
  </si>
  <si>
    <t>07.01 - KURUM, İŞLETME ve HANE HALKINA  YAPILAN SERMAYE TRANSFERLERİ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</si>
</sst>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4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ahoma"/>
      <family val="2"/>
    </font>
    <font>
      <b/>
      <sz val="14"/>
      <color indexed="8"/>
      <name val="Tahoma"/>
      <family val="2"/>
    </font>
    <font>
      <sz val="14"/>
      <name val="Tahoma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25"/>
      <name val="Arial Tur"/>
      <family val="0"/>
    </font>
    <font>
      <u val="single"/>
      <sz val="10"/>
      <color indexed="30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10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" fillId="0" borderId="0">
      <alignment/>
      <protection/>
    </xf>
  </cellStyleXfs>
  <cellXfs count="37">
    <xf numFmtId="0" fontId="0" fillId="0" borderId="0" xfId="0" applyAlignment="1">
      <alignment/>
    </xf>
    <xf numFmtId="0" fontId="4" fillId="0" borderId="0" xfId="62" applyFont="1" applyAlignment="1">
      <alignment horizontal="center" vertical="center"/>
      <protection/>
    </xf>
    <xf numFmtId="3" fontId="5" fillId="0" borderId="0" xfId="62" applyNumberFormat="1" applyFont="1" applyAlignment="1">
      <alignment horizontal="center" vertical="center"/>
      <protection/>
    </xf>
    <xf numFmtId="0" fontId="6" fillId="0" borderId="0" xfId="62" applyFont="1" applyAlignment="1">
      <alignment vertical="center"/>
      <protection/>
    </xf>
    <xf numFmtId="0" fontId="6" fillId="0" borderId="0" xfId="0" applyFont="1" applyAlignment="1">
      <alignment vertical="center"/>
    </xf>
    <xf numFmtId="0" fontId="5" fillId="0" borderId="0" xfId="62" applyFont="1" applyAlignment="1">
      <alignment horizontal="center" vertical="center"/>
      <protection/>
    </xf>
    <xf numFmtId="3" fontId="6" fillId="0" borderId="0" xfId="62" applyNumberFormat="1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3" fontId="5" fillId="0" borderId="0" xfId="62" applyNumberFormat="1" applyFont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4" fontId="7" fillId="0" borderId="11" xfId="0" applyNumberFormat="1" applyFont="1" applyBorder="1" applyAlignment="1" applyProtection="1">
      <alignment horizontal="right" vertical="center" wrapText="1"/>
      <protection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3" fontId="6" fillId="0" borderId="10" xfId="0" applyNumberFormat="1" applyFont="1" applyBorder="1" applyAlignment="1">
      <alignment horizontal="right"/>
    </xf>
    <xf numFmtId="4" fontId="6" fillId="0" borderId="11" xfId="0" applyNumberFormat="1" applyFont="1" applyBorder="1" applyAlignment="1" applyProtection="1">
      <alignment horizontal="right" vertical="center" wrapText="1"/>
      <protection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1" fontId="6" fillId="0" borderId="0" xfId="62" applyNumberFormat="1" applyFont="1" applyAlignment="1">
      <alignment vertical="center"/>
      <protection/>
    </xf>
    <xf numFmtId="49" fontId="6" fillId="0" borderId="10" xfId="0" applyNumberFormat="1" applyFont="1" applyBorder="1" applyAlignment="1">
      <alignment wrapText="1"/>
    </xf>
    <xf numFmtId="0" fontId="14" fillId="0" borderId="0" xfId="62" applyFont="1" applyAlignment="1">
      <alignment horizontal="left" vertical="center"/>
      <protection/>
    </xf>
    <xf numFmtId="1" fontId="15" fillId="0" borderId="0" xfId="0" applyNumberFormat="1" applyFont="1" applyAlignment="1">
      <alignment horizontal="left" vertical="center"/>
    </xf>
    <xf numFmtId="3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13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 horizontal="right"/>
    </xf>
    <xf numFmtId="4" fontId="13" fillId="0" borderId="11" xfId="0" applyNumberFormat="1" applyFont="1" applyBorder="1" applyAlignment="1" applyProtection="1">
      <alignment horizontal="right" vertical="center" wrapText="1"/>
      <protection/>
    </xf>
    <xf numFmtId="4" fontId="13" fillId="0" borderId="12" xfId="0" applyNumberFormat="1" applyFont="1" applyBorder="1" applyAlignment="1" applyProtection="1">
      <alignment horizontal="right" vertical="center" wrapText="1"/>
      <protection/>
    </xf>
    <xf numFmtId="49" fontId="15" fillId="0" borderId="10" xfId="0" applyNumberFormat="1" applyFont="1" applyBorder="1" applyAlignment="1">
      <alignment wrapText="1"/>
    </xf>
    <xf numFmtId="3" fontId="15" fillId="0" borderId="10" xfId="0" applyNumberFormat="1" applyFont="1" applyBorder="1" applyAlignment="1">
      <alignment horizontal="right"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4" fontId="15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tabSelected="1" zoomScale="70" zoomScaleNormal="70" zoomScalePageLayoutView="0" workbookViewId="0" topLeftCell="M32">
      <selection activeCell="AB39" sqref="AB39"/>
    </sheetView>
  </sheetViews>
  <sheetFormatPr defaultColWidth="9.00390625" defaultRowHeight="13.5" customHeight="1"/>
  <cols>
    <col min="1" max="1" width="59.625" style="4" bestFit="1" customWidth="1"/>
    <col min="2" max="3" width="19.75390625" style="9" customWidth="1"/>
    <col min="4" max="5" width="20.75390625" style="9" customWidth="1"/>
    <col min="6" max="7" width="21.25390625" style="9" hidden="1" customWidth="1"/>
    <col min="8" max="9" width="20.75390625" style="9" customWidth="1"/>
    <col min="10" max="10" width="21.25390625" style="9" hidden="1" customWidth="1"/>
    <col min="11" max="11" width="10.75390625" style="9" hidden="1" customWidth="1"/>
    <col min="12" max="13" width="20.75390625" style="9" customWidth="1"/>
    <col min="14" max="14" width="21.25390625" style="9" hidden="1" customWidth="1"/>
    <col min="15" max="15" width="11.375" style="9" hidden="1" customWidth="1"/>
    <col min="16" max="17" width="20.75390625" style="9" customWidth="1"/>
    <col min="18" max="18" width="21.25390625" style="9" hidden="1" customWidth="1"/>
    <col min="19" max="19" width="11.625" style="9" hidden="1" customWidth="1"/>
    <col min="20" max="21" width="20.75390625" style="9" customWidth="1"/>
    <col min="22" max="23" width="14.25390625" style="4" hidden="1" customWidth="1"/>
    <col min="24" max="27" width="20.75390625" style="4" customWidth="1"/>
    <col min="28" max="28" width="11.625" style="4" bestFit="1" customWidth="1"/>
    <col min="29" max="29" width="10.25390625" style="4" bestFit="1" customWidth="1"/>
    <col min="30" max="30" width="11.625" style="4" customWidth="1"/>
    <col min="31" max="31" width="36.125" style="4" bestFit="1" customWidth="1"/>
    <col min="32" max="32" width="9.125" style="4" bestFit="1" customWidth="1"/>
    <col min="33" max="16384" width="9.125" style="4" customWidth="1"/>
  </cols>
  <sheetData>
    <row r="1" spans="1:24" ht="12.75" customHeight="1" hidden="1" thickBot="1">
      <c r="A1" s="1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/>
      <c r="V1" s="3" t="s">
        <v>0</v>
      </c>
      <c r="X1" s="3" t="s">
        <v>0</v>
      </c>
    </row>
    <row r="2" spans="1:31" ht="15" hidden="1" thickBot="1">
      <c r="A2" s="10" t="s">
        <v>13</v>
      </c>
      <c r="B2" s="11"/>
      <c r="C2" s="11"/>
      <c r="D2" s="11"/>
      <c r="E2" s="11"/>
      <c r="F2" s="11"/>
      <c r="G2" s="11"/>
      <c r="H2" s="11">
        <f>IF(F2=0,0,F2-D2)</f>
        <v>0</v>
      </c>
      <c r="I2" s="11">
        <f>IF(G2=0,0,G2-E2)</f>
        <v>0</v>
      </c>
      <c r="J2" s="11"/>
      <c r="K2" s="11"/>
      <c r="L2" s="11">
        <f>IF(J2=0,0,J2-F2)</f>
        <v>0</v>
      </c>
      <c r="M2" s="11">
        <f>IF(K2=0,0,K2-G2)</f>
        <v>0</v>
      </c>
      <c r="N2" s="11"/>
      <c r="O2" s="11"/>
      <c r="P2" s="11">
        <f>IF(N2=0,0,N2-J2)</f>
        <v>0</v>
      </c>
      <c r="Q2" s="11">
        <f>IF(O2=0,0,O2-K2)</f>
        <v>0</v>
      </c>
      <c r="R2" s="11"/>
      <c r="S2" s="11"/>
      <c r="T2" s="11">
        <f>IF(R2=0,0,R2-N2)</f>
        <v>0</v>
      </c>
      <c r="U2" s="11">
        <f>IF(S2=0,0,S2-O2)</f>
        <v>0</v>
      </c>
      <c r="V2" s="11"/>
      <c r="W2" s="11"/>
      <c r="X2" s="11">
        <f>IF(V2=0,0,V2-R2)</f>
        <v>0</v>
      </c>
      <c r="Y2" s="11">
        <f>IF(W2=0,0,W2-S2)</f>
        <v>0</v>
      </c>
      <c r="Z2" s="11">
        <f>D2+H2+L2+P2+T2+X2</f>
        <v>0</v>
      </c>
      <c r="AA2" s="11">
        <f>E2+I2+M2+Q2+U2+Y2</f>
        <v>0</v>
      </c>
      <c r="AB2" s="12">
        <f>IF(AA2=0,0,IF(Z2=0,0,(AA2-Z2)/Z2*100))</f>
        <v>0</v>
      </c>
      <c r="AC2" s="13">
        <f>IF(Z2=0,0,IF(B2=0,0,Z2/B2*100))</f>
        <v>0</v>
      </c>
      <c r="AD2" s="13">
        <f>IF(AA2=0,0,IF(C2=0,0,AA2/C2*100))</f>
        <v>0</v>
      </c>
      <c r="AE2" s="11">
        <v>-1</v>
      </c>
    </row>
    <row r="3" spans="1:24" ht="12.75" customHeight="1" hidden="1" thickBot="1">
      <c r="A3" s="1" t="s">
        <v>0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  <c r="O3" s="2" t="s">
        <v>0</v>
      </c>
      <c r="P3" s="2" t="s">
        <v>0</v>
      </c>
      <c r="Q3" s="2" t="s">
        <v>0</v>
      </c>
      <c r="R3" s="2" t="s">
        <v>0</v>
      </c>
      <c r="S3" s="2" t="s">
        <v>0</v>
      </c>
      <c r="T3" s="2" t="s">
        <v>0</v>
      </c>
      <c r="U3" s="2" t="s">
        <v>0</v>
      </c>
      <c r="V3" s="3" t="s">
        <v>0</v>
      </c>
      <c r="X3" s="3" t="s">
        <v>0</v>
      </c>
    </row>
    <row r="4" spans="1:31" ht="15" hidden="1" thickBot="1">
      <c r="A4" s="18"/>
      <c r="B4" s="14"/>
      <c r="C4" s="14"/>
      <c r="D4" s="14"/>
      <c r="E4" s="14"/>
      <c r="F4" s="14"/>
      <c r="G4" s="14"/>
      <c r="H4" s="14">
        <f>IF(F4=0,0,F4-D4)</f>
        <v>0</v>
      </c>
      <c r="I4" s="14">
        <f>IF(G4=0,0,G4-E4)</f>
        <v>0</v>
      </c>
      <c r="J4" s="14"/>
      <c r="K4" s="14"/>
      <c r="L4" s="14">
        <f>IF(J4=0,0,J4-F4)</f>
        <v>0</v>
      </c>
      <c r="M4" s="14">
        <f>IF(K4=0,0,K4-G4)</f>
        <v>0</v>
      </c>
      <c r="N4" s="14"/>
      <c r="O4" s="14"/>
      <c r="P4" s="14">
        <f>IF(N4=0,0,N4-J4)</f>
        <v>0</v>
      </c>
      <c r="Q4" s="14">
        <f>IF(O4=0,0,O4-K4)</f>
        <v>0</v>
      </c>
      <c r="R4" s="14"/>
      <c r="S4" s="14"/>
      <c r="T4" s="14">
        <f>IF(R4=0,0,R4-N4)</f>
        <v>0</v>
      </c>
      <c r="U4" s="14">
        <f>IF(S4=0,0,S4-O4)</f>
        <v>0</v>
      </c>
      <c r="V4" s="14"/>
      <c r="W4" s="14"/>
      <c r="X4" s="14">
        <f>IF(V4=0,0,V4-R4)</f>
        <v>0</v>
      </c>
      <c r="Y4" s="14">
        <f>IF(W4=0,0,W4-S4)</f>
        <v>0</v>
      </c>
      <c r="Z4" s="14">
        <f>D4+H4+L4+P4+T4+X4</f>
        <v>0</v>
      </c>
      <c r="AA4" s="14">
        <f>E4+I4+M4+Q4+U4+Y4</f>
        <v>0</v>
      </c>
      <c r="AB4" s="15">
        <f>IF(AA4=0,0,IF(Z4=0,0,(AA4-Z4)/Z4*100))</f>
        <v>0</v>
      </c>
      <c r="AC4" s="16">
        <f>IF(Z4=0,0,IF(B4=0,0,Z4/B4*100))</f>
        <v>0</v>
      </c>
      <c r="AD4" s="16">
        <f>IF(AA4=0,0,IF(C4=0,0,AA4/C4*100))</f>
        <v>0</v>
      </c>
      <c r="AE4" s="14">
        <v>-1</v>
      </c>
    </row>
    <row r="5" spans="1:24" ht="12.75" customHeight="1" hidden="1">
      <c r="A5" s="5" t="s">
        <v>0</v>
      </c>
      <c r="B5" s="6" t="s">
        <v>0</v>
      </c>
      <c r="C5" s="6" t="s">
        <v>0</v>
      </c>
      <c r="D5" s="6" t="s">
        <v>0</v>
      </c>
      <c r="E5" s="6" t="s">
        <v>0</v>
      </c>
      <c r="F5" s="6" t="s">
        <v>0</v>
      </c>
      <c r="G5" s="6" t="s">
        <v>0</v>
      </c>
      <c r="H5" s="6" t="s">
        <v>0</v>
      </c>
      <c r="I5" s="6" t="s">
        <v>0</v>
      </c>
      <c r="J5" s="6" t="s">
        <v>0</v>
      </c>
      <c r="K5" s="6" t="s">
        <v>0</v>
      </c>
      <c r="L5" s="6" t="s">
        <v>0</v>
      </c>
      <c r="M5" s="6" t="s">
        <v>0</v>
      </c>
      <c r="N5" s="6" t="s">
        <v>0</v>
      </c>
      <c r="O5" s="6" t="s">
        <v>0</v>
      </c>
      <c r="P5" s="6" t="s">
        <v>0</v>
      </c>
      <c r="Q5" s="6" t="s">
        <v>0</v>
      </c>
      <c r="R5" s="6" t="s">
        <v>0</v>
      </c>
      <c r="S5" s="6" t="s">
        <v>0</v>
      </c>
      <c r="T5" s="6" t="s">
        <v>0</v>
      </c>
      <c r="U5" s="6" t="s">
        <v>0</v>
      </c>
      <c r="V5" s="3" t="s">
        <v>0</v>
      </c>
      <c r="X5" s="3" t="s">
        <v>0</v>
      </c>
    </row>
    <row r="6" spans="1:24" ht="15.75" customHeight="1" hidden="1">
      <c r="A6" s="3" t="s">
        <v>14</v>
      </c>
      <c r="B6" s="17">
        <v>2023</v>
      </c>
      <c r="C6" s="6" t="s">
        <v>0</v>
      </c>
      <c r="D6" s="6" t="s">
        <v>0</v>
      </c>
      <c r="E6" s="6" t="s">
        <v>0</v>
      </c>
      <c r="F6" s="6" t="s">
        <v>0</v>
      </c>
      <c r="G6" s="6" t="s">
        <v>0</v>
      </c>
      <c r="H6" s="6" t="s">
        <v>0</v>
      </c>
      <c r="I6" s="6" t="s">
        <v>0</v>
      </c>
      <c r="J6" s="6" t="s">
        <v>0</v>
      </c>
      <c r="K6" s="6" t="s">
        <v>0</v>
      </c>
      <c r="L6" s="6" t="s">
        <v>0</v>
      </c>
      <c r="M6" s="6" t="s">
        <v>0</v>
      </c>
      <c r="N6" s="6" t="s">
        <v>0</v>
      </c>
      <c r="O6" s="6" t="s">
        <v>0</v>
      </c>
      <c r="P6" s="6" t="s">
        <v>0</v>
      </c>
      <c r="Q6" s="6" t="s">
        <v>0</v>
      </c>
      <c r="R6" s="6" t="s">
        <v>0</v>
      </c>
      <c r="S6" s="6" t="s">
        <v>0</v>
      </c>
      <c r="T6" s="6" t="s">
        <v>0</v>
      </c>
      <c r="U6" s="6" t="s">
        <v>0</v>
      </c>
      <c r="V6" s="3" t="s">
        <v>0</v>
      </c>
      <c r="X6" s="3" t="s">
        <v>0</v>
      </c>
    </row>
    <row r="7" spans="1:24" ht="14.25" hidden="1">
      <c r="A7" s="7" t="s">
        <v>3</v>
      </c>
      <c r="B7" s="8" t="s">
        <v>22</v>
      </c>
      <c r="C7" s="8" t="s">
        <v>0</v>
      </c>
      <c r="D7" s="8" t="s">
        <v>0</v>
      </c>
      <c r="E7" s="8" t="s">
        <v>0</v>
      </c>
      <c r="F7" s="8" t="s">
        <v>0</v>
      </c>
      <c r="G7" s="8" t="s">
        <v>0</v>
      </c>
      <c r="H7" s="8" t="s">
        <v>0</v>
      </c>
      <c r="I7" s="8" t="s">
        <v>0</v>
      </c>
      <c r="J7" s="8" t="s">
        <v>0</v>
      </c>
      <c r="K7" s="8" t="s">
        <v>0</v>
      </c>
      <c r="L7" s="8" t="s">
        <v>0</v>
      </c>
      <c r="M7" s="8" t="s">
        <v>0</v>
      </c>
      <c r="N7" s="8" t="s">
        <v>0</v>
      </c>
      <c r="O7" s="8" t="s">
        <v>0</v>
      </c>
      <c r="P7" s="8" t="s">
        <v>0</v>
      </c>
      <c r="Q7" s="8" t="s">
        <v>0</v>
      </c>
      <c r="R7" s="8" t="s">
        <v>0</v>
      </c>
      <c r="S7" s="8" t="s">
        <v>0</v>
      </c>
      <c r="T7" s="8" t="s">
        <v>0</v>
      </c>
      <c r="U7" s="8" t="s">
        <v>0</v>
      </c>
      <c r="V7" s="8" t="s">
        <v>0</v>
      </c>
      <c r="X7" s="8" t="s">
        <v>0</v>
      </c>
    </row>
    <row r="8" spans="1:2" ht="14.25" hidden="1">
      <c r="A8" s="4" t="s">
        <v>15</v>
      </c>
      <c r="B8" s="9" t="s">
        <v>23</v>
      </c>
    </row>
    <row r="9" ht="14.25" hidden="1"/>
    <row r="10" ht="13.5" customHeight="1" hidden="1"/>
    <row r="11" spans="1:31" ht="22.5" customHeight="1">
      <c r="A11" s="36" t="s">
        <v>1</v>
      </c>
      <c r="B11" s="36" t="s">
        <v>0</v>
      </c>
      <c r="C11" s="36" t="s">
        <v>0</v>
      </c>
      <c r="D11" s="36" t="s">
        <v>0</v>
      </c>
      <c r="E11" s="36" t="s">
        <v>0</v>
      </c>
      <c r="F11" s="36" t="s">
        <v>0</v>
      </c>
      <c r="G11" s="36" t="s">
        <v>0</v>
      </c>
      <c r="H11" s="36" t="s">
        <v>0</v>
      </c>
      <c r="I11" s="36" t="s">
        <v>0</v>
      </c>
      <c r="J11" s="36" t="s">
        <v>0</v>
      </c>
      <c r="K11" s="36" t="s">
        <v>0</v>
      </c>
      <c r="L11" s="36" t="s">
        <v>0</v>
      </c>
      <c r="M11" s="36" t="s">
        <v>0</v>
      </c>
      <c r="N11" s="36" t="s">
        <v>0</v>
      </c>
      <c r="O11" s="36" t="s">
        <v>0</v>
      </c>
      <c r="P11" s="36" t="s">
        <v>0</v>
      </c>
      <c r="Q11" s="36" t="s">
        <v>0</v>
      </c>
      <c r="R11" s="36" t="s">
        <v>0</v>
      </c>
      <c r="S11" s="36" t="s">
        <v>0</v>
      </c>
      <c r="T11" s="36" t="s">
        <v>0</v>
      </c>
      <c r="U11" s="36" t="s">
        <v>0</v>
      </c>
      <c r="V11" s="36" t="s">
        <v>0</v>
      </c>
      <c r="W11" s="36" t="s">
        <v>0</v>
      </c>
      <c r="X11" s="36" t="s">
        <v>0</v>
      </c>
      <c r="Y11" s="36" t="s">
        <v>0</v>
      </c>
      <c r="Z11" s="36" t="s">
        <v>0</v>
      </c>
      <c r="AA11" s="36" t="s">
        <v>0</v>
      </c>
      <c r="AB11" s="36" t="s">
        <v>0</v>
      </c>
      <c r="AC11" s="36" t="s">
        <v>0</v>
      </c>
      <c r="AD11" s="36" t="s">
        <v>0</v>
      </c>
      <c r="AE11" s="36" t="s">
        <v>0</v>
      </c>
    </row>
    <row r="12" spans="1:31" ht="16.5" customHeight="1">
      <c r="A12" s="19" t="s">
        <v>2</v>
      </c>
      <c r="B12" s="20">
        <f>ButceYil</f>
        <v>2023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 t="s">
        <v>0</v>
      </c>
      <c r="W12" s="21" t="s">
        <v>0</v>
      </c>
      <c r="X12" s="21" t="s">
        <v>0</v>
      </c>
      <c r="Y12" s="21" t="s">
        <v>0</v>
      </c>
      <c r="Z12" s="21" t="s">
        <v>0</v>
      </c>
      <c r="AA12" s="21" t="s">
        <v>0</v>
      </c>
      <c r="AB12" s="22"/>
      <c r="AC12" s="22"/>
      <c r="AD12" s="22"/>
      <c r="AE12" s="22"/>
    </row>
    <row r="13" spans="1:31" ht="17.25" customHeight="1" thickBot="1">
      <c r="A13" s="23" t="s">
        <v>15</v>
      </c>
      <c r="B13" s="34" t="str">
        <f>KurAd</f>
        <v>GEBZE TEKNİK ÜNİVERSİTESİ</v>
      </c>
      <c r="C13" s="34" t="s">
        <v>0</v>
      </c>
      <c r="D13" s="34" t="s">
        <v>0</v>
      </c>
      <c r="E13" s="34" t="s">
        <v>0</v>
      </c>
      <c r="F13" s="34" t="s">
        <v>0</v>
      </c>
      <c r="G13" s="34" t="s">
        <v>0</v>
      </c>
      <c r="H13" s="34" t="s">
        <v>0</v>
      </c>
      <c r="I13" s="34" t="s">
        <v>0</v>
      </c>
      <c r="J13" s="34" t="s">
        <v>0</v>
      </c>
      <c r="K13" s="34" t="s">
        <v>0</v>
      </c>
      <c r="L13" s="34" t="s">
        <v>0</v>
      </c>
      <c r="M13" s="34" t="s">
        <v>0</v>
      </c>
      <c r="N13" s="34" t="s">
        <v>0</v>
      </c>
      <c r="O13" s="34" t="s">
        <v>0</v>
      </c>
      <c r="P13" s="34" t="s">
        <v>0</v>
      </c>
      <c r="Q13" s="34" t="s">
        <v>0</v>
      </c>
      <c r="R13" s="21"/>
      <c r="S13" s="21"/>
      <c r="T13" s="21"/>
      <c r="U13" s="21"/>
      <c r="V13" s="21" t="s">
        <v>0</v>
      </c>
      <c r="W13" s="21" t="s">
        <v>0</v>
      </c>
      <c r="X13" s="21" t="s">
        <v>0</v>
      </c>
      <c r="Y13" s="21" t="s">
        <v>0</v>
      </c>
      <c r="Z13" s="22"/>
      <c r="AA13" s="22"/>
      <c r="AB13" s="22"/>
      <c r="AC13" s="22"/>
      <c r="AD13" s="22"/>
      <c r="AE13" s="22"/>
    </row>
    <row r="14" spans="1:31" ht="51.75" customHeight="1">
      <c r="A14" s="33" t="s">
        <v>16</v>
      </c>
      <c r="B14" s="33" t="str">
        <f>ButceYil-1&amp;" "&amp;"GERÇEKLEŞME TOPLAMI"</f>
        <v>2022 GERÇEKLEŞME TOPLAMI</v>
      </c>
      <c r="C14" s="33" t="str">
        <f>ButceYil&amp;" "&amp;"BAŞLANGIÇ ÖDENEĞİ"</f>
        <v>2023 BAŞLANGIÇ ÖDENEĞİ</v>
      </c>
      <c r="D14" s="33" t="s">
        <v>4</v>
      </c>
      <c r="E14" s="33" t="s">
        <v>0</v>
      </c>
      <c r="F14" s="33" t="s">
        <v>17</v>
      </c>
      <c r="G14" s="33" t="s">
        <v>0</v>
      </c>
      <c r="H14" s="33" t="s">
        <v>5</v>
      </c>
      <c r="I14" s="33" t="s">
        <v>0</v>
      </c>
      <c r="J14" s="33" t="s">
        <v>18</v>
      </c>
      <c r="K14" s="33" t="s">
        <v>0</v>
      </c>
      <c r="L14" s="33" t="s">
        <v>6</v>
      </c>
      <c r="M14" s="33" t="s">
        <v>0</v>
      </c>
      <c r="N14" s="33" t="s">
        <v>19</v>
      </c>
      <c r="O14" s="33" t="s">
        <v>0</v>
      </c>
      <c r="P14" s="33" t="s">
        <v>7</v>
      </c>
      <c r="Q14" s="33" t="s">
        <v>0</v>
      </c>
      <c r="R14" s="33" t="s">
        <v>20</v>
      </c>
      <c r="S14" s="33" t="s">
        <v>0</v>
      </c>
      <c r="T14" s="33" t="s">
        <v>8</v>
      </c>
      <c r="U14" s="33" t="s">
        <v>0</v>
      </c>
      <c r="V14" s="33" t="s">
        <v>21</v>
      </c>
      <c r="W14" s="33" t="s">
        <v>0</v>
      </c>
      <c r="X14" s="33" t="s">
        <v>9</v>
      </c>
      <c r="Y14" s="33" t="s">
        <v>0</v>
      </c>
      <c r="Z14" s="33" t="s">
        <v>10</v>
      </c>
      <c r="AA14" s="33" t="s">
        <v>0</v>
      </c>
      <c r="AB14" s="33" t="s">
        <v>11</v>
      </c>
      <c r="AC14" s="33" t="s">
        <v>12</v>
      </c>
      <c r="AD14" s="33" t="s">
        <v>0</v>
      </c>
      <c r="AE14" s="33" t="str">
        <f>ButceYil&amp;" "&amp;"YILSONU GERÇEKLEŞME TAHMİNİ"</f>
        <v>2023 YILSONU GERÇEKLEŞME TAHMİNİ</v>
      </c>
    </row>
    <row r="15" spans="1:31" ht="39" customHeight="1" thickBot="1">
      <c r="A15" s="35" t="s">
        <v>0</v>
      </c>
      <c r="B15" s="35" t="s">
        <v>0</v>
      </c>
      <c r="C15" s="35" t="s">
        <v>0</v>
      </c>
      <c r="D15" s="24">
        <f>ButceYil-1</f>
        <v>2022</v>
      </c>
      <c r="E15" s="24">
        <f>ButceYil</f>
        <v>2023</v>
      </c>
      <c r="F15" s="24">
        <f>ButceYil-1</f>
        <v>2022</v>
      </c>
      <c r="G15" s="24">
        <f>ButceYil</f>
        <v>2023</v>
      </c>
      <c r="H15" s="24">
        <f>ButceYil-1</f>
        <v>2022</v>
      </c>
      <c r="I15" s="24">
        <f>ButceYil</f>
        <v>2023</v>
      </c>
      <c r="J15" s="24">
        <f>ButceYil-1</f>
        <v>2022</v>
      </c>
      <c r="K15" s="24">
        <f>ButceYil</f>
        <v>2023</v>
      </c>
      <c r="L15" s="24">
        <f>ButceYil-1</f>
        <v>2022</v>
      </c>
      <c r="M15" s="24">
        <f>ButceYil</f>
        <v>2023</v>
      </c>
      <c r="N15" s="24">
        <f>ButceYil-1</f>
        <v>2022</v>
      </c>
      <c r="O15" s="24">
        <f>ButceYil</f>
        <v>2023</v>
      </c>
      <c r="P15" s="24">
        <f>ButceYil-1</f>
        <v>2022</v>
      </c>
      <c r="Q15" s="24">
        <f>ButceYil</f>
        <v>2023</v>
      </c>
      <c r="R15" s="24">
        <f>ButceYil-1</f>
        <v>2022</v>
      </c>
      <c r="S15" s="24">
        <f>ButceYil</f>
        <v>2023</v>
      </c>
      <c r="T15" s="24">
        <f>ButceYil-1</f>
        <v>2022</v>
      </c>
      <c r="U15" s="24">
        <f>ButceYil</f>
        <v>2023</v>
      </c>
      <c r="V15" s="24">
        <f>ButceYil-1</f>
        <v>2022</v>
      </c>
      <c r="W15" s="24">
        <f>ButceYil</f>
        <v>2023</v>
      </c>
      <c r="X15" s="24">
        <f>ButceYil-1</f>
        <v>2022</v>
      </c>
      <c r="Y15" s="24">
        <f>ButceYil</f>
        <v>2023</v>
      </c>
      <c r="Z15" s="24">
        <f>ButceYil-1</f>
        <v>2022</v>
      </c>
      <c r="AA15" s="24">
        <f>ButceYil</f>
        <v>2023</v>
      </c>
      <c r="AB15" s="35" t="s">
        <v>0</v>
      </c>
      <c r="AC15" s="24">
        <f>ButceYil-1</f>
        <v>2022</v>
      </c>
      <c r="AD15" s="24">
        <f>ButceYil</f>
        <v>2023</v>
      </c>
      <c r="AE15" s="35" t="s">
        <v>0</v>
      </c>
    </row>
    <row r="16" spans="1:31" ht="24.75" customHeight="1">
      <c r="A16" s="25" t="s">
        <v>13</v>
      </c>
      <c r="B16" s="26">
        <v>371790722.43000007</v>
      </c>
      <c r="C16" s="26">
        <v>543151000</v>
      </c>
      <c r="D16" s="26">
        <v>21453156.69</v>
      </c>
      <c r="E16" s="26">
        <v>41335904.440000005</v>
      </c>
      <c r="F16" s="26">
        <v>47204216.17999999</v>
      </c>
      <c r="G16" s="26">
        <v>87122042.31000002</v>
      </c>
      <c r="H16" s="26">
        <f aca="true" t="shared" si="0" ref="H16:H46">IF(F16=0,0,F16-D16)</f>
        <v>25751059.48999999</v>
      </c>
      <c r="I16" s="26">
        <f aca="true" t="shared" si="1" ref="I16:I46">IF(G16=0,0,G16-E16)</f>
        <v>45786137.87000001</v>
      </c>
      <c r="J16" s="26">
        <v>70690593.16</v>
      </c>
      <c r="K16" s="26">
        <v>138436648.45000002</v>
      </c>
      <c r="L16" s="26">
        <f aca="true" t="shared" si="2" ref="L16:L46">IF(J16=0,0,J16-F16)</f>
        <v>23486376.980000004</v>
      </c>
      <c r="M16" s="26">
        <f aca="true" t="shared" si="3" ref="M16:M46">IF(K16=0,0,K16-G16)</f>
        <v>51314606.14</v>
      </c>
      <c r="N16" s="26">
        <v>97793011.53999999</v>
      </c>
      <c r="O16" s="26">
        <v>184501729.83</v>
      </c>
      <c r="P16" s="26">
        <f aca="true" t="shared" si="4" ref="P16:P46">IF(N16=0,0,N16-J16)</f>
        <v>27102418.379999995</v>
      </c>
      <c r="Q16" s="26">
        <f aca="true" t="shared" si="5" ref="Q16:Q46">IF(O16=0,0,O16-K16)</f>
        <v>46065081.379999995</v>
      </c>
      <c r="R16" s="26">
        <v>122132677.69</v>
      </c>
      <c r="S16" s="26">
        <v>244134686.12</v>
      </c>
      <c r="T16" s="26">
        <f aca="true" t="shared" si="6" ref="T16:T46">IF(R16=0,0,R16-N16)</f>
        <v>24339666.150000006</v>
      </c>
      <c r="U16" s="26">
        <f aca="true" t="shared" si="7" ref="U16:U46">IF(S16=0,0,S16-O16)</f>
        <v>59632956.28999999</v>
      </c>
      <c r="V16" s="26">
        <v>148466425.33999997</v>
      </c>
      <c r="W16" s="26">
        <v>289581698.77</v>
      </c>
      <c r="X16" s="26">
        <f aca="true" t="shared" si="8" ref="X16:X46">IF(V16=0,0,V16-R16)</f>
        <v>26333747.649999976</v>
      </c>
      <c r="Y16" s="26">
        <f aca="true" t="shared" si="9" ref="Y16:Y46">IF(W16=0,0,W16-S16)</f>
        <v>45447012.649999976</v>
      </c>
      <c r="Z16" s="26">
        <f aca="true" t="shared" si="10" ref="Z16:Z46">D16+H16+L16+P16+T16+X16</f>
        <v>148466425.33999997</v>
      </c>
      <c r="AA16" s="26">
        <f aca="true" t="shared" si="11" ref="AA16:AA46">E16+I16+M16+Q16+U16+Y16</f>
        <v>289581698.77</v>
      </c>
      <c r="AB16" s="27">
        <f aca="true" t="shared" si="12" ref="AB16:AB46">IF(AA16=0,0,IF(Z16=0,0,(AA16-Z16)/Z16*100))</f>
        <v>95.04860988390793</v>
      </c>
      <c r="AC16" s="28">
        <f aca="true" t="shared" si="13" ref="AC16:AC46">IF(Z16=0,0,IF(B16=0,0,Z16/B16*100))</f>
        <v>39.932794548942226</v>
      </c>
      <c r="AD16" s="28">
        <f aca="true" t="shared" si="14" ref="AD16:AD46">IF(AA16=0,0,IF(C16=0,0,AA16/C16*100))</f>
        <v>53.315136816465404</v>
      </c>
      <c r="AE16" s="26">
        <v>801864006.44</v>
      </c>
    </row>
    <row r="17" spans="1:31" ht="24.75" customHeight="1">
      <c r="A17" s="25" t="s">
        <v>24</v>
      </c>
      <c r="B17" s="26">
        <v>216497992.81000003</v>
      </c>
      <c r="C17" s="26">
        <v>316846000</v>
      </c>
      <c r="D17" s="26">
        <v>17668815.02</v>
      </c>
      <c r="E17" s="26">
        <v>34397030.620000005</v>
      </c>
      <c r="F17" s="26">
        <v>33684182.83</v>
      </c>
      <c r="G17" s="26">
        <v>64740319.75000001</v>
      </c>
      <c r="H17" s="26">
        <f t="shared" si="0"/>
        <v>16015367.809999999</v>
      </c>
      <c r="I17" s="26">
        <f t="shared" si="1"/>
        <v>30343289.130000003</v>
      </c>
      <c r="J17" s="26">
        <v>47782641.11</v>
      </c>
      <c r="K17" s="26">
        <v>92055975.31</v>
      </c>
      <c r="L17" s="26">
        <f t="shared" si="2"/>
        <v>14098458.280000001</v>
      </c>
      <c r="M17" s="26">
        <f t="shared" si="3"/>
        <v>27315655.559999995</v>
      </c>
      <c r="N17" s="26">
        <v>63412988.019999996</v>
      </c>
      <c r="O17" s="26">
        <v>121430889.03</v>
      </c>
      <c r="P17" s="26">
        <f t="shared" si="4"/>
        <v>15630346.909999996</v>
      </c>
      <c r="Q17" s="26">
        <f t="shared" si="5"/>
        <v>29374913.72</v>
      </c>
      <c r="R17" s="26">
        <v>78537858.92999999</v>
      </c>
      <c r="S17" s="26">
        <v>149491425.90000004</v>
      </c>
      <c r="T17" s="26">
        <f t="shared" si="6"/>
        <v>15124870.909999996</v>
      </c>
      <c r="U17" s="26">
        <f t="shared" si="7"/>
        <v>28060536.870000035</v>
      </c>
      <c r="V17" s="26">
        <v>94584409.70999998</v>
      </c>
      <c r="W17" s="26">
        <v>179130425.42</v>
      </c>
      <c r="X17" s="26">
        <f t="shared" si="8"/>
        <v>16046550.779999986</v>
      </c>
      <c r="Y17" s="26">
        <f t="shared" si="9"/>
        <v>29638999.51999995</v>
      </c>
      <c r="Z17" s="26">
        <f t="shared" si="10"/>
        <v>94584409.70999998</v>
      </c>
      <c r="AA17" s="26">
        <f t="shared" si="11"/>
        <v>179130425.42</v>
      </c>
      <c r="AB17" s="27">
        <f t="shared" si="12"/>
        <v>89.38684077980913</v>
      </c>
      <c r="AC17" s="28">
        <f t="shared" si="13"/>
        <v>43.68835409620072</v>
      </c>
      <c r="AD17" s="28">
        <f t="shared" si="14"/>
        <v>56.53548582592174</v>
      </c>
      <c r="AE17" s="26">
        <v>463432677.68</v>
      </c>
    </row>
    <row r="18" spans="1:31" ht="24.75" customHeight="1">
      <c r="A18" s="29" t="s">
        <v>25</v>
      </c>
      <c r="B18" s="30">
        <v>196569937.05</v>
      </c>
      <c r="C18" s="30">
        <v>285808000</v>
      </c>
      <c r="D18" s="30">
        <v>16647603.07</v>
      </c>
      <c r="E18" s="30">
        <v>31458093.46</v>
      </c>
      <c r="F18" s="30">
        <v>31768133.68</v>
      </c>
      <c r="G18" s="30">
        <v>59579110.2</v>
      </c>
      <c r="H18" s="30">
        <f t="shared" si="0"/>
        <v>15120530.61</v>
      </c>
      <c r="I18" s="30">
        <f t="shared" si="1"/>
        <v>28121016.740000002</v>
      </c>
      <c r="J18" s="30">
        <v>44932963.25</v>
      </c>
      <c r="K18" s="30">
        <v>85242279.91</v>
      </c>
      <c r="L18" s="30">
        <f t="shared" si="2"/>
        <v>13164829.57</v>
      </c>
      <c r="M18" s="30">
        <f t="shared" si="3"/>
        <v>25663169.709999993</v>
      </c>
      <c r="N18" s="30">
        <v>59159377.08</v>
      </c>
      <c r="O18" s="30">
        <v>112282349.18</v>
      </c>
      <c r="P18" s="30">
        <f t="shared" si="4"/>
        <v>14226413.829999998</v>
      </c>
      <c r="Q18" s="30">
        <f t="shared" si="5"/>
        <v>27040069.27000001</v>
      </c>
      <c r="R18" s="30">
        <v>72814417.58</v>
      </c>
      <c r="S18" s="30">
        <v>138175703.93</v>
      </c>
      <c r="T18" s="30">
        <f t="shared" si="6"/>
        <v>13655040.5</v>
      </c>
      <c r="U18" s="30">
        <f t="shared" si="7"/>
        <v>25893354.75</v>
      </c>
      <c r="V18" s="30">
        <v>86401113.96</v>
      </c>
      <c r="W18" s="30">
        <v>164179448.16</v>
      </c>
      <c r="X18" s="30">
        <f t="shared" si="8"/>
        <v>13586696.379999995</v>
      </c>
      <c r="Y18" s="30">
        <f t="shared" si="9"/>
        <v>26003744.22999999</v>
      </c>
      <c r="Z18" s="30">
        <f t="shared" si="10"/>
        <v>86401113.96</v>
      </c>
      <c r="AA18" s="30">
        <f t="shared" si="11"/>
        <v>164179448.16</v>
      </c>
      <c r="AB18" s="31">
        <f t="shared" si="12"/>
        <v>90.02005950526059</v>
      </c>
      <c r="AC18" s="32">
        <f t="shared" si="13"/>
        <v>43.954388578769695</v>
      </c>
      <c r="AD18" s="32">
        <f t="shared" si="14"/>
        <v>57.443965235402786</v>
      </c>
      <c r="AE18" s="30">
        <v>426473048.15</v>
      </c>
    </row>
    <row r="19" spans="1:31" ht="24.75" customHeight="1">
      <c r="A19" s="29" t="s">
        <v>26</v>
      </c>
      <c r="B19" s="30">
        <v>5110688.55</v>
      </c>
      <c r="C19" s="30">
        <v>9261000</v>
      </c>
      <c r="D19" s="30">
        <v>133659.97</v>
      </c>
      <c r="E19" s="30">
        <v>1241770.47</v>
      </c>
      <c r="F19" s="30">
        <v>325146.63</v>
      </c>
      <c r="G19" s="30">
        <v>2256124.83</v>
      </c>
      <c r="H19" s="30">
        <f t="shared" si="0"/>
        <v>191486.66</v>
      </c>
      <c r="I19" s="30">
        <f t="shared" si="1"/>
        <v>1014354.3600000001</v>
      </c>
      <c r="J19" s="30">
        <v>531127.43</v>
      </c>
      <c r="K19" s="30">
        <v>2735883.59</v>
      </c>
      <c r="L19" s="30">
        <f t="shared" si="2"/>
        <v>205980.80000000005</v>
      </c>
      <c r="M19" s="30">
        <f t="shared" si="3"/>
        <v>479758.7599999998</v>
      </c>
      <c r="N19" s="30">
        <v>782363.3</v>
      </c>
      <c r="O19" s="30">
        <v>3355882.35</v>
      </c>
      <c r="P19" s="30">
        <f t="shared" si="4"/>
        <v>251235.87</v>
      </c>
      <c r="Q19" s="30">
        <f t="shared" si="5"/>
        <v>619998.7600000002</v>
      </c>
      <c r="R19" s="30">
        <v>1137735.3</v>
      </c>
      <c r="S19" s="30">
        <v>4008901.11</v>
      </c>
      <c r="T19" s="30">
        <f t="shared" si="6"/>
        <v>355372</v>
      </c>
      <c r="U19" s="30">
        <f t="shared" si="7"/>
        <v>653018.7599999998</v>
      </c>
      <c r="V19" s="30">
        <v>1477335.6</v>
      </c>
      <c r="W19" s="30">
        <v>4774924.12</v>
      </c>
      <c r="X19" s="30">
        <f t="shared" si="8"/>
        <v>339600.30000000005</v>
      </c>
      <c r="Y19" s="30">
        <f t="shared" si="9"/>
        <v>766023.0100000002</v>
      </c>
      <c r="Z19" s="30">
        <f t="shared" si="10"/>
        <v>1477335.6</v>
      </c>
      <c r="AA19" s="30">
        <f t="shared" si="11"/>
        <v>4774924.12</v>
      </c>
      <c r="AB19" s="31">
        <f t="shared" si="12"/>
        <v>223.21187684098317</v>
      </c>
      <c r="AC19" s="32">
        <f t="shared" si="13"/>
        <v>28.90678204211838</v>
      </c>
      <c r="AD19" s="32">
        <f t="shared" si="14"/>
        <v>51.55948731238528</v>
      </c>
      <c r="AE19" s="30">
        <v>10501891.36</v>
      </c>
    </row>
    <row r="20" spans="1:31" ht="24.75" customHeight="1">
      <c r="A20" s="29" t="s">
        <v>27</v>
      </c>
      <c r="B20" s="30">
        <v>14638876.19</v>
      </c>
      <c r="C20" s="30">
        <v>21358000</v>
      </c>
      <c r="D20" s="30">
        <v>876390.28</v>
      </c>
      <c r="E20" s="30">
        <v>1672709.06</v>
      </c>
      <c r="F20" s="30">
        <v>1571096.03</v>
      </c>
      <c r="G20" s="30">
        <v>2860611.09</v>
      </c>
      <c r="H20" s="30">
        <f t="shared" si="0"/>
        <v>694705.75</v>
      </c>
      <c r="I20" s="30">
        <f t="shared" si="1"/>
        <v>1187902.0299999998</v>
      </c>
      <c r="J20" s="30">
        <v>2282285.37</v>
      </c>
      <c r="K20" s="30">
        <v>4027333.7</v>
      </c>
      <c r="L20" s="30">
        <f t="shared" si="2"/>
        <v>711189.3400000001</v>
      </c>
      <c r="M20" s="30">
        <f t="shared" si="3"/>
        <v>1166722.6100000003</v>
      </c>
      <c r="N20" s="30">
        <v>3415776.85</v>
      </c>
      <c r="O20" s="30">
        <v>5721724.63</v>
      </c>
      <c r="P20" s="30">
        <f t="shared" si="4"/>
        <v>1133491.48</v>
      </c>
      <c r="Q20" s="30">
        <f t="shared" si="5"/>
        <v>1694390.9299999997</v>
      </c>
      <c r="R20" s="30">
        <v>4514512.35</v>
      </c>
      <c r="S20" s="30">
        <v>7217917.68</v>
      </c>
      <c r="T20" s="30">
        <f t="shared" si="6"/>
        <v>1098735.4999999995</v>
      </c>
      <c r="U20" s="30">
        <f t="shared" si="7"/>
        <v>1496193.0499999998</v>
      </c>
      <c r="V20" s="30">
        <v>6618995.88</v>
      </c>
      <c r="W20" s="30">
        <v>10072475.69</v>
      </c>
      <c r="X20" s="30">
        <f t="shared" si="8"/>
        <v>2104483.5300000003</v>
      </c>
      <c r="Y20" s="30">
        <f t="shared" si="9"/>
        <v>2854558.01</v>
      </c>
      <c r="Z20" s="30">
        <f t="shared" si="10"/>
        <v>6618995.88</v>
      </c>
      <c r="AA20" s="30">
        <f t="shared" si="11"/>
        <v>10072475.69</v>
      </c>
      <c r="AB20" s="31">
        <f t="shared" si="12"/>
        <v>52.17528266538216</v>
      </c>
      <c r="AC20" s="32">
        <f t="shared" si="13"/>
        <v>45.21519134454815</v>
      </c>
      <c r="AD20" s="32">
        <f t="shared" si="14"/>
        <v>47.160200814683016</v>
      </c>
      <c r="AE20" s="30">
        <v>26188436.79</v>
      </c>
    </row>
    <row r="21" spans="1:31" ht="24.75" customHeight="1">
      <c r="A21" s="29" t="s">
        <v>28</v>
      </c>
      <c r="B21" s="30">
        <v>178491.02</v>
      </c>
      <c r="C21" s="30">
        <v>419000</v>
      </c>
      <c r="D21" s="30">
        <v>11161.7</v>
      </c>
      <c r="E21" s="30">
        <v>24457.63</v>
      </c>
      <c r="F21" s="30">
        <v>19806.49</v>
      </c>
      <c r="G21" s="30">
        <v>44473.63</v>
      </c>
      <c r="H21" s="30">
        <f t="shared" si="0"/>
        <v>8644.79</v>
      </c>
      <c r="I21" s="30">
        <f t="shared" si="1"/>
        <v>20015.999999999996</v>
      </c>
      <c r="J21" s="30">
        <v>36265.06</v>
      </c>
      <c r="K21" s="30">
        <v>50478.11</v>
      </c>
      <c r="L21" s="30">
        <f t="shared" si="2"/>
        <v>16458.569999999996</v>
      </c>
      <c r="M21" s="30">
        <f t="shared" si="3"/>
        <v>6004.480000000003</v>
      </c>
      <c r="N21" s="30">
        <v>55470.79</v>
      </c>
      <c r="O21" s="30">
        <v>70932.87</v>
      </c>
      <c r="P21" s="30">
        <f t="shared" si="4"/>
        <v>19205.730000000003</v>
      </c>
      <c r="Q21" s="30">
        <f t="shared" si="5"/>
        <v>20454.759999999995</v>
      </c>
      <c r="R21" s="30">
        <v>71193.7</v>
      </c>
      <c r="S21" s="30">
        <v>88903.18</v>
      </c>
      <c r="T21" s="30">
        <f t="shared" si="6"/>
        <v>15722.909999999996</v>
      </c>
      <c r="U21" s="30">
        <f t="shared" si="7"/>
        <v>17970.309999999998</v>
      </c>
      <c r="V21" s="30">
        <v>86964.27</v>
      </c>
      <c r="W21" s="30">
        <v>103577.45</v>
      </c>
      <c r="X21" s="30">
        <f t="shared" si="8"/>
        <v>15770.570000000007</v>
      </c>
      <c r="Y21" s="30">
        <f t="shared" si="9"/>
        <v>14674.270000000004</v>
      </c>
      <c r="Z21" s="30">
        <f t="shared" si="10"/>
        <v>86964.27</v>
      </c>
      <c r="AA21" s="30">
        <f t="shared" si="11"/>
        <v>103577.45</v>
      </c>
      <c r="AB21" s="31">
        <f t="shared" si="12"/>
        <v>19.103454786661224</v>
      </c>
      <c r="AC21" s="32">
        <f t="shared" si="13"/>
        <v>48.72193010046108</v>
      </c>
      <c r="AD21" s="32">
        <f t="shared" si="14"/>
        <v>24.720155131264914</v>
      </c>
      <c r="AE21" s="30">
        <v>269301.38</v>
      </c>
    </row>
    <row r="22" spans="1:31" ht="24.75" customHeight="1">
      <c r="A22" s="25" t="s">
        <v>29</v>
      </c>
      <c r="B22" s="26">
        <v>30506864.330000002</v>
      </c>
      <c r="C22" s="26">
        <v>48719000</v>
      </c>
      <c r="D22" s="26">
        <v>2514492.54</v>
      </c>
      <c r="E22" s="26">
        <v>5049127.41</v>
      </c>
      <c r="F22" s="26">
        <v>4807176.170000001</v>
      </c>
      <c r="G22" s="26">
        <v>9452263.33</v>
      </c>
      <c r="H22" s="26">
        <f t="shared" si="0"/>
        <v>2292683.630000001</v>
      </c>
      <c r="I22" s="26">
        <f t="shared" si="1"/>
        <v>4403135.92</v>
      </c>
      <c r="J22" s="26">
        <v>6827883.039999999</v>
      </c>
      <c r="K22" s="26">
        <v>13397450.71</v>
      </c>
      <c r="L22" s="26">
        <f t="shared" si="2"/>
        <v>2020706.8699999982</v>
      </c>
      <c r="M22" s="26">
        <f t="shared" si="3"/>
        <v>3945187.380000001</v>
      </c>
      <c r="N22" s="26">
        <v>8961283.91</v>
      </c>
      <c r="O22" s="26">
        <v>17466050.490000002</v>
      </c>
      <c r="P22" s="26">
        <f t="shared" si="4"/>
        <v>2133400.870000001</v>
      </c>
      <c r="Q22" s="26">
        <f t="shared" si="5"/>
        <v>4068599.780000001</v>
      </c>
      <c r="R22" s="26">
        <v>11112981.31</v>
      </c>
      <c r="S22" s="26">
        <v>21388399.82</v>
      </c>
      <c r="T22" s="26">
        <f t="shared" si="6"/>
        <v>2151697.4000000004</v>
      </c>
      <c r="U22" s="26">
        <f t="shared" si="7"/>
        <v>3922349.329999998</v>
      </c>
      <c r="V22" s="26">
        <v>13488404.37</v>
      </c>
      <c r="W22" s="26">
        <v>25700484.79</v>
      </c>
      <c r="X22" s="26">
        <f t="shared" si="8"/>
        <v>2375423.0599999987</v>
      </c>
      <c r="Y22" s="26">
        <f t="shared" si="9"/>
        <v>4312084.969999999</v>
      </c>
      <c r="Z22" s="26">
        <f t="shared" si="10"/>
        <v>13488404.37</v>
      </c>
      <c r="AA22" s="26">
        <f t="shared" si="11"/>
        <v>25700484.79</v>
      </c>
      <c r="AB22" s="27">
        <f t="shared" si="12"/>
        <v>90.53762094470778</v>
      </c>
      <c r="AC22" s="28">
        <f t="shared" si="13"/>
        <v>44.21432574679824</v>
      </c>
      <c r="AD22" s="28">
        <f t="shared" si="14"/>
        <v>52.75248833104128</v>
      </c>
      <c r="AE22" s="26">
        <v>66821260.440000005</v>
      </c>
    </row>
    <row r="23" spans="1:31" ht="24.75" customHeight="1">
      <c r="A23" s="29" t="s">
        <v>30</v>
      </c>
      <c r="B23" s="30">
        <v>26293174.12</v>
      </c>
      <c r="C23" s="30">
        <v>40338000</v>
      </c>
      <c r="D23" s="30">
        <v>2300933.15</v>
      </c>
      <c r="E23" s="30">
        <v>4485691</v>
      </c>
      <c r="F23" s="30">
        <v>4395760.98</v>
      </c>
      <c r="G23" s="30">
        <v>8435272.58</v>
      </c>
      <c r="H23" s="30">
        <f t="shared" si="0"/>
        <v>2094827.8300000005</v>
      </c>
      <c r="I23" s="30">
        <f t="shared" si="1"/>
        <v>3949581.58</v>
      </c>
      <c r="J23" s="30">
        <v>6221660.55</v>
      </c>
      <c r="K23" s="30">
        <v>12032917.72</v>
      </c>
      <c r="L23" s="30">
        <f t="shared" si="2"/>
        <v>1825899.5699999994</v>
      </c>
      <c r="M23" s="30">
        <f t="shared" si="3"/>
        <v>3597645.1400000006</v>
      </c>
      <c r="N23" s="30">
        <v>8051693.72</v>
      </c>
      <c r="O23" s="30">
        <v>15609004.25</v>
      </c>
      <c r="P23" s="30">
        <f t="shared" si="4"/>
        <v>1830033.17</v>
      </c>
      <c r="Q23" s="30">
        <f t="shared" si="5"/>
        <v>3576086.5299999993</v>
      </c>
      <c r="R23" s="30">
        <v>9887182.26</v>
      </c>
      <c r="S23" s="30">
        <v>19149829.82</v>
      </c>
      <c r="T23" s="30">
        <f t="shared" si="6"/>
        <v>1835488.54</v>
      </c>
      <c r="U23" s="30">
        <f t="shared" si="7"/>
        <v>3540825.5700000003</v>
      </c>
      <c r="V23" s="30">
        <v>11724611.58</v>
      </c>
      <c r="W23" s="30">
        <v>22688937.48</v>
      </c>
      <c r="X23" s="30">
        <f t="shared" si="8"/>
        <v>1837429.3200000003</v>
      </c>
      <c r="Y23" s="30">
        <f t="shared" si="9"/>
        <v>3539107.66</v>
      </c>
      <c r="Z23" s="30">
        <f t="shared" si="10"/>
        <v>11724611.58</v>
      </c>
      <c r="AA23" s="30">
        <f t="shared" si="11"/>
        <v>22688937.48</v>
      </c>
      <c r="AB23" s="31">
        <f t="shared" si="12"/>
        <v>93.51547234795476</v>
      </c>
      <c r="AC23" s="32">
        <f t="shared" si="13"/>
        <v>44.591845497579655</v>
      </c>
      <c r="AD23" s="32">
        <f t="shared" si="14"/>
        <v>56.247056076156476</v>
      </c>
      <c r="AE23" s="30">
        <v>58991237.44</v>
      </c>
    </row>
    <row r="24" spans="1:31" ht="24.75" customHeight="1">
      <c r="A24" s="29" t="s">
        <v>31</v>
      </c>
      <c r="B24" s="30">
        <v>964612.79</v>
      </c>
      <c r="C24" s="30">
        <v>1673000</v>
      </c>
      <c r="D24" s="30">
        <v>19207.2</v>
      </c>
      <c r="E24" s="30">
        <v>225869.07</v>
      </c>
      <c r="F24" s="30">
        <v>58790.03</v>
      </c>
      <c r="G24" s="30">
        <v>418415.1</v>
      </c>
      <c r="H24" s="30">
        <f t="shared" si="0"/>
        <v>39582.83</v>
      </c>
      <c r="I24" s="30">
        <f t="shared" si="1"/>
        <v>192546.02999999997</v>
      </c>
      <c r="J24" s="30">
        <v>101398.77</v>
      </c>
      <c r="K24" s="30">
        <v>520802.9</v>
      </c>
      <c r="L24" s="30">
        <f t="shared" si="2"/>
        <v>42608.740000000005</v>
      </c>
      <c r="M24" s="30">
        <f t="shared" si="3"/>
        <v>102387.80000000005</v>
      </c>
      <c r="N24" s="30">
        <v>151156.05</v>
      </c>
      <c r="O24" s="30">
        <v>653867.9</v>
      </c>
      <c r="P24" s="30">
        <f t="shared" si="4"/>
        <v>49757.279999999984</v>
      </c>
      <c r="Q24" s="30">
        <f t="shared" si="5"/>
        <v>133065</v>
      </c>
      <c r="R24" s="30">
        <v>220786.57</v>
      </c>
      <c r="S24" s="30">
        <v>753912.9</v>
      </c>
      <c r="T24" s="30">
        <f t="shared" si="6"/>
        <v>69630.52000000002</v>
      </c>
      <c r="U24" s="30">
        <f t="shared" si="7"/>
        <v>100045</v>
      </c>
      <c r="V24" s="30">
        <v>287546.69</v>
      </c>
      <c r="W24" s="30">
        <v>912735.3</v>
      </c>
      <c r="X24" s="30">
        <f t="shared" si="8"/>
        <v>66760.12</v>
      </c>
      <c r="Y24" s="30">
        <f t="shared" si="9"/>
        <v>158822.40000000002</v>
      </c>
      <c r="Z24" s="30">
        <f t="shared" si="10"/>
        <v>287546.69</v>
      </c>
      <c r="AA24" s="30">
        <f t="shared" si="11"/>
        <v>912735.3</v>
      </c>
      <c r="AB24" s="31">
        <f t="shared" si="12"/>
        <v>217.4215985584811</v>
      </c>
      <c r="AC24" s="32">
        <f t="shared" si="13"/>
        <v>29.809545651991616</v>
      </c>
      <c r="AD24" s="32">
        <f t="shared" si="14"/>
        <v>54.55680215182308</v>
      </c>
      <c r="AE24" s="30">
        <v>2373111.77</v>
      </c>
    </row>
    <row r="25" spans="1:31" ht="24.75" customHeight="1">
      <c r="A25" s="29" t="s">
        <v>32</v>
      </c>
      <c r="B25" s="30">
        <v>3143518.6</v>
      </c>
      <c r="C25" s="30">
        <v>6595000</v>
      </c>
      <c r="D25" s="30">
        <v>192757.81</v>
      </c>
      <c r="E25" s="30">
        <v>334329.91</v>
      </c>
      <c r="F25" s="30">
        <v>343845.93</v>
      </c>
      <c r="G25" s="30">
        <v>577724.1</v>
      </c>
      <c r="H25" s="30">
        <f t="shared" si="0"/>
        <v>151088.12</v>
      </c>
      <c r="I25" s="30">
        <f t="shared" si="1"/>
        <v>243394.19</v>
      </c>
      <c r="J25" s="30">
        <v>491591.21</v>
      </c>
      <c r="K25" s="30">
        <v>818073.05</v>
      </c>
      <c r="L25" s="30">
        <f t="shared" si="2"/>
        <v>147745.28000000003</v>
      </c>
      <c r="M25" s="30">
        <f t="shared" si="3"/>
        <v>240348.95000000007</v>
      </c>
      <c r="N25" s="30">
        <v>741251.81</v>
      </c>
      <c r="O25" s="30">
        <v>1173788.49</v>
      </c>
      <c r="P25" s="30">
        <f t="shared" si="4"/>
        <v>249660.60000000003</v>
      </c>
      <c r="Q25" s="30">
        <f t="shared" si="5"/>
        <v>355715.43999999994</v>
      </c>
      <c r="R25" s="30">
        <v>984562.27</v>
      </c>
      <c r="S25" s="30">
        <v>1450255.39</v>
      </c>
      <c r="T25" s="30">
        <f t="shared" si="6"/>
        <v>243310.45999999996</v>
      </c>
      <c r="U25" s="30">
        <f t="shared" si="7"/>
        <v>276466.8999999999</v>
      </c>
      <c r="V25" s="30">
        <v>1453494.48</v>
      </c>
      <c r="W25" s="30">
        <v>2059995.56</v>
      </c>
      <c r="X25" s="30">
        <f t="shared" si="8"/>
        <v>468932.20999999996</v>
      </c>
      <c r="Y25" s="30">
        <f t="shared" si="9"/>
        <v>609740.1700000002</v>
      </c>
      <c r="Z25" s="30">
        <f t="shared" si="10"/>
        <v>1453494.48</v>
      </c>
      <c r="AA25" s="30">
        <f t="shared" si="11"/>
        <v>2059995.56</v>
      </c>
      <c r="AB25" s="31">
        <f t="shared" si="12"/>
        <v>41.727098956715686</v>
      </c>
      <c r="AC25" s="32">
        <f t="shared" si="13"/>
        <v>46.237820256574906</v>
      </c>
      <c r="AD25" s="32">
        <f t="shared" si="14"/>
        <v>31.235717361637604</v>
      </c>
      <c r="AE25" s="30">
        <v>5355988.45</v>
      </c>
    </row>
    <row r="26" spans="1:31" ht="24.75" customHeight="1">
      <c r="A26" s="29" t="s">
        <v>33</v>
      </c>
      <c r="B26" s="30">
        <v>105558.82</v>
      </c>
      <c r="C26" s="30">
        <v>113000</v>
      </c>
      <c r="D26" s="30">
        <v>1594.38</v>
      </c>
      <c r="E26" s="30">
        <v>3237.43</v>
      </c>
      <c r="F26" s="30">
        <v>8779.23</v>
      </c>
      <c r="G26" s="30">
        <v>20851.55</v>
      </c>
      <c r="H26" s="30">
        <f t="shared" si="0"/>
        <v>7184.849999999999</v>
      </c>
      <c r="I26" s="30">
        <f t="shared" si="1"/>
        <v>17614.12</v>
      </c>
      <c r="J26" s="30">
        <v>13232.51</v>
      </c>
      <c r="K26" s="30">
        <v>25657.04</v>
      </c>
      <c r="L26" s="30">
        <f t="shared" si="2"/>
        <v>4453.280000000001</v>
      </c>
      <c r="M26" s="30">
        <f t="shared" si="3"/>
        <v>4805.490000000002</v>
      </c>
      <c r="N26" s="30">
        <v>17182.33</v>
      </c>
      <c r="O26" s="30">
        <v>29389.85</v>
      </c>
      <c r="P26" s="30">
        <f t="shared" si="4"/>
        <v>3949.8200000000015</v>
      </c>
      <c r="Q26" s="30">
        <f t="shared" si="5"/>
        <v>3732.8099999999977</v>
      </c>
      <c r="R26" s="30">
        <v>20450.21</v>
      </c>
      <c r="S26" s="30">
        <v>34401.71</v>
      </c>
      <c r="T26" s="30">
        <f t="shared" si="6"/>
        <v>3267.8799999999974</v>
      </c>
      <c r="U26" s="30">
        <f t="shared" si="7"/>
        <v>5011.860000000001</v>
      </c>
      <c r="V26" s="30">
        <v>22751.62</v>
      </c>
      <c r="W26" s="30">
        <v>38816.45</v>
      </c>
      <c r="X26" s="30">
        <f t="shared" si="8"/>
        <v>2301.41</v>
      </c>
      <c r="Y26" s="30">
        <f t="shared" si="9"/>
        <v>4414.739999999998</v>
      </c>
      <c r="Z26" s="30">
        <f t="shared" si="10"/>
        <v>22751.62</v>
      </c>
      <c r="AA26" s="30">
        <f t="shared" si="11"/>
        <v>38816.45</v>
      </c>
      <c r="AB26" s="31">
        <f t="shared" si="12"/>
        <v>70.60960933770869</v>
      </c>
      <c r="AC26" s="32">
        <f t="shared" si="13"/>
        <v>21.553499745449976</v>
      </c>
      <c r="AD26" s="32">
        <f t="shared" si="14"/>
        <v>34.3508407079646</v>
      </c>
      <c r="AE26" s="30">
        <v>100922.78</v>
      </c>
    </row>
    <row r="27" spans="1:31" ht="24.75" customHeight="1">
      <c r="A27" s="25" t="s">
        <v>34</v>
      </c>
      <c r="B27" s="26">
        <v>52016730.78000001</v>
      </c>
      <c r="C27" s="26">
        <v>60664000</v>
      </c>
      <c r="D27" s="26">
        <v>1087080.21</v>
      </c>
      <c r="E27" s="26">
        <v>1762272.21</v>
      </c>
      <c r="F27" s="26">
        <v>4264191.9799999995</v>
      </c>
      <c r="G27" s="26">
        <v>8069304.670000001</v>
      </c>
      <c r="H27" s="26">
        <f t="shared" si="0"/>
        <v>3177111.7699999996</v>
      </c>
      <c r="I27" s="26">
        <f t="shared" si="1"/>
        <v>6307032.460000001</v>
      </c>
      <c r="J27" s="26">
        <v>6744826.800000001</v>
      </c>
      <c r="K27" s="26">
        <v>14953356.590000002</v>
      </c>
      <c r="L27" s="26">
        <f t="shared" si="2"/>
        <v>2480634.820000001</v>
      </c>
      <c r="M27" s="26">
        <f t="shared" si="3"/>
        <v>6884051.920000001</v>
      </c>
      <c r="N27" s="26">
        <v>10891414.33</v>
      </c>
      <c r="O27" s="26">
        <v>17907715.75</v>
      </c>
      <c r="P27" s="26">
        <f t="shared" si="4"/>
        <v>4146587.5299999993</v>
      </c>
      <c r="Q27" s="26">
        <f t="shared" si="5"/>
        <v>2954359.1599999983</v>
      </c>
      <c r="R27" s="26">
        <v>13964503.870000001</v>
      </c>
      <c r="S27" s="26">
        <v>22631717.95</v>
      </c>
      <c r="T27" s="26">
        <f t="shared" si="6"/>
        <v>3073089.540000001</v>
      </c>
      <c r="U27" s="26">
        <f t="shared" si="7"/>
        <v>4724002.199999999</v>
      </c>
      <c r="V27" s="26">
        <v>18213687.27</v>
      </c>
      <c r="W27" s="26">
        <v>26137354.81</v>
      </c>
      <c r="X27" s="26">
        <f t="shared" si="8"/>
        <v>4249183.3999999985</v>
      </c>
      <c r="Y27" s="26">
        <f t="shared" si="9"/>
        <v>3505636.8599999994</v>
      </c>
      <c r="Z27" s="26">
        <f t="shared" si="10"/>
        <v>18213687.27</v>
      </c>
      <c r="AA27" s="26">
        <f t="shared" si="11"/>
        <v>26137354.81</v>
      </c>
      <c r="AB27" s="27">
        <f t="shared" si="12"/>
        <v>43.503917809389286</v>
      </c>
      <c r="AC27" s="28">
        <f t="shared" si="13"/>
        <v>35.015055727037364</v>
      </c>
      <c r="AD27" s="28">
        <f t="shared" si="14"/>
        <v>43.08544575036265</v>
      </c>
      <c r="AE27" s="26">
        <v>97850428.32</v>
      </c>
    </row>
    <row r="28" spans="1:31" ht="24.75" customHeight="1">
      <c r="A28" s="29" t="s">
        <v>35</v>
      </c>
      <c r="B28" s="30">
        <v>47377610.92</v>
      </c>
      <c r="C28" s="30">
        <v>54516000</v>
      </c>
      <c r="D28" s="30">
        <v>1079110.53</v>
      </c>
      <c r="E28" s="30">
        <v>1569089.08</v>
      </c>
      <c r="F28" s="30">
        <v>4104099.42</v>
      </c>
      <c r="G28" s="30">
        <v>7424599.59</v>
      </c>
      <c r="H28" s="30">
        <f t="shared" si="0"/>
        <v>3024988.8899999997</v>
      </c>
      <c r="I28" s="30">
        <f t="shared" si="1"/>
        <v>5855510.51</v>
      </c>
      <c r="J28" s="30">
        <v>6353694.33</v>
      </c>
      <c r="K28" s="30">
        <v>13805371.08</v>
      </c>
      <c r="L28" s="30">
        <f t="shared" si="2"/>
        <v>2249594.91</v>
      </c>
      <c r="M28" s="30">
        <f t="shared" si="3"/>
        <v>6380771.49</v>
      </c>
      <c r="N28" s="30">
        <v>10106340.07</v>
      </c>
      <c r="O28" s="30">
        <v>16251559.25</v>
      </c>
      <c r="P28" s="30">
        <f t="shared" si="4"/>
        <v>3752645.74</v>
      </c>
      <c r="Q28" s="30">
        <f t="shared" si="5"/>
        <v>2446188.17</v>
      </c>
      <c r="R28" s="30">
        <v>12872896.55</v>
      </c>
      <c r="S28" s="30">
        <v>20383577.25</v>
      </c>
      <c r="T28" s="30">
        <f t="shared" si="6"/>
        <v>2766556.4800000004</v>
      </c>
      <c r="U28" s="30">
        <f t="shared" si="7"/>
        <v>4132018</v>
      </c>
      <c r="V28" s="30">
        <v>16668600.21</v>
      </c>
      <c r="W28" s="30">
        <v>23331595.79</v>
      </c>
      <c r="X28" s="30">
        <f t="shared" si="8"/>
        <v>3795703.66</v>
      </c>
      <c r="Y28" s="30">
        <f t="shared" si="9"/>
        <v>2948018.539999999</v>
      </c>
      <c r="Z28" s="30">
        <f t="shared" si="10"/>
        <v>16668600.21</v>
      </c>
      <c r="AA28" s="30">
        <f t="shared" si="11"/>
        <v>23331595.79</v>
      </c>
      <c r="AB28" s="31">
        <f t="shared" si="12"/>
        <v>39.97333606935191</v>
      </c>
      <c r="AC28" s="32">
        <f t="shared" si="13"/>
        <v>35.18244142395857</v>
      </c>
      <c r="AD28" s="32">
        <f t="shared" si="14"/>
        <v>42.79770304130897</v>
      </c>
      <c r="AE28" s="30">
        <v>84522524.32</v>
      </c>
    </row>
    <row r="29" spans="1:31" ht="24.75" customHeight="1">
      <c r="A29" s="29" t="s">
        <v>36</v>
      </c>
      <c r="B29" s="30">
        <v>167009.85</v>
      </c>
      <c r="C29" s="30">
        <v>488000</v>
      </c>
      <c r="D29" s="30">
        <v>932.2</v>
      </c>
      <c r="E29" s="30">
        <v>1190</v>
      </c>
      <c r="F29" s="30">
        <v>3232.24</v>
      </c>
      <c r="G29" s="30">
        <v>7988.11</v>
      </c>
      <c r="H29" s="30">
        <f t="shared" si="0"/>
        <v>2300.04</v>
      </c>
      <c r="I29" s="30">
        <f t="shared" si="1"/>
        <v>6798.11</v>
      </c>
      <c r="J29" s="30">
        <v>9409.87</v>
      </c>
      <c r="K29" s="30">
        <v>42293.81</v>
      </c>
      <c r="L29" s="30">
        <f t="shared" si="2"/>
        <v>6177.630000000001</v>
      </c>
      <c r="M29" s="30">
        <f t="shared" si="3"/>
        <v>34305.7</v>
      </c>
      <c r="N29" s="30">
        <v>22587.83</v>
      </c>
      <c r="O29" s="30">
        <v>51289.22</v>
      </c>
      <c r="P29" s="30">
        <f t="shared" si="4"/>
        <v>13177.960000000001</v>
      </c>
      <c r="Q29" s="30">
        <f t="shared" si="5"/>
        <v>8995.410000000003</v>
      </c>
      <c r="R29" s="30">
        <v>29626.07</v>
      </c>
      <c r="S29" s="30">
        <v>92495.27</v>
      </c>
      <c r="T29" s="30">
        <f t="shared" si="6"/>
        <v>7038.239999999998</v>
      </c>
      <c r="U29" s="30">
        <f t="shared" si="7"/>
        <v>41206.05</v>
      </c>
      <c r="V29" s="30">
        <v>43422.96</v>
      </c>
      <c r="W29" s="30">
        <v>113181.71</v>
      </c>
      <c r="X29" s="30">
        <f t="shared" si="8"/>
        <v>13796.89</v>
      </c>
      <c r="Y29" s="30">
        <f t="shared" si="9"/>
        <v>20686.440000000002</v>
      </c>
      <c r="Z29" s="30">
        <f t="shared" si="10"/>
        <v>43422.96</v>
      </c>
      <c r="AA29" s="30">
        <f t="shared" si="11"/>
        <v>113181.71</v>
      </c>
      <c r="AB29" s="31">
        <f t="shared" si="12"/>
        <v>160.64945825894873</v>
      </c>
      <c r="AC29" s="32">
        <f t="shared" si="13"/>
        <v>26.000238908064404</v>
      </c>
      <c r="AD29" s="32">
        <f t="shared" si="14"/>
        <v>23.19297336065574</v>
      </c>
      <c r="AE29" s="30">
        <v>655000</v>
      </c>
    </row>
    <row r="30" spans="1:31" ht="24.75" customHeight="1">
      <c r="A30" s="29" t="s">
        <v>37</v>
      </c>
      <c r="B30" s="30">
        <v>56203.95</v>
      </c>
      <c r="C30" s="30">
        <v>58000</v>
      </c>
      <c r="D30" s="30">
        <v>0</v>
      </c>
      <c r="E30" s="30">
        <v>86854.15</v>
      </c>
      <c r="F30" s="30">
        <v>1784.9</v>
      </c>
      <c r="G30" s="30">
        <v>87104.15</v>
      </c>
      <c r="H30" s="30">
        <f t="shared" si="0"/>
        <v>1784.9</v>
      </c>
      <c r="I30" s="30">
        <f t="shared" si="1"/>
        <v>250</v>
      </c>
      <c r="J30" s="30">
        <v>2880.48</v>
      </c>
      <c r="K30" s="30">
        <v>90702.69</v>
      </c>
      <c r="L30" s="30">
        <f t="shared" si="2"/>
        <v>1095.58</v>
      </c>
      <c r="M30" s="30">
        <f t="shared" si="3"/>
        <v>3598.540000000008</v>
      </c>
      <c r="N30" s="30">
        <v>4467.08</v>
      </c>
      <c r="O30" s="30">
        <v>90702.69</v>
      </c>
      <c r="P30" s="30">
        <f t="shared" si="4"/>
        <v>1586.6</v>
      </c>
      <c r="Q30" s="30">
        <f t="shared" si="5"/>
        <v>0</v>
      </c>
      <c r="R30" s="30">
        <v>15277.67</v>
      </c>
      <c r="S30" s="30">
        <v>99640.23</v>
      </c>
      <c r="T30" s="30">
        <f t="shared" si="6"/>
        <v>10810.59</v>
      </c>
      <c r="U30" s="30">
        <f t="shared" si="7"/>
        <v>8937.539999999994</v>
      </c>
      <c r="V30" s="30">
        <v>16934.95</v>
      </c>
      <c r="W30" s="30">
        <v>100950.67</v>
      </c>
      <c r="X30" s="30">
        <f t="shared" si="8"/>
        <v>1657.2800000000007</v>
      </c>
      <c r="Y30" s="30">
        <f t="shared" si="9"/>
        <v>1310.4400000000023</v>
      </c>
      <c r="Z30" s="30">
        <f t="shared" si="10"/>
        <v>16934.95</v>
      </c>
      <c r="AA30" s="30">
        <f t="shared" si="11"/>
        <v>100950.67</v>
      </c>
      <c r="AB30" s="31">
        <f t="shared" si="12"/>
        <v>496.10846208580483</v>
      </c>
      <c r="AC30" s="32">
        <f t="shared" si="13"/>
        <v>30.13124522386772</v>
      </c>
      <c r="AD30" s="32">
        <f t="shared" si="14"/>
        <v>174.05287931034482</v>
      </c>
      <c r="AE30" s="30">
        <v>153000</v>
      </c>
    </row>
    <row r="31" spans="1:31" ht="24.75" customHeight="1">
      <c r="A31" s="29" t="s">
        <v>38</v>
      </c>
      <c r="B31" s="30">
        <v>4001038.55</v>
      </c>
      <c r="C31" s="30">
        <v>4372000</v>
      </c>
      <c r="D31" s="30">
        <v>5387.48</v>
      </c>
      <c r="E31" s="30">
        <v>104948.98</v>
      </c>
      <c r="F31" s="30">
        <v>146498.82</v>
      </c>
      <c r="G31" s="30">
        <v>540100.82</v>
      </c>
      <c r="H31" s="30">
        <f t="shared" si="0"/>
        <v>141111.34</v>
      </c>
      <c r="I31" s="30">
        <f t="shared" si="1"/>
        <v>435151.83999999997</v>
      </c>
      <c r="J31" s="30">
        <v>349683.66</v>
      </c>
      <c r="K31" s="30">
        <v>952424.89</v>
      </c>
      <c r="L31" s="30">
        <f t="shared" si="2"/>
        <v>203184.83999999997</v>
      </c>
      <c r="M31" s="30">
        <f t="shared" si="3"/>
        <v>412324.07000000007</v>
      </c>
      <c r="N31" s="30">
        <v>708808.74</v>
      </c>
      <c r="O31" s="30">
        <v>1414108.42</v>
      </c>
      <c r="P31" s="30">
        <f t="shared" si="4"/>
        <v>359125.08</v>
      </c>
      <c r="Q31" s="30">
        <f t="shared" si="5"/>
        <v>461683.5299999999</v>
      </c>
      <c r="R31" s="30">
        <v>977975.77</v>
      </c>
      <c r="S31" s="30">
        <v>1909652.64</v>
      </c>
      <c r="T31" s="30">
        <f t="shared" si="6"/>
        <v>269167.03</v>
      </c>
      <c r="U31" s="30">
        <f t="shared" si="7"/>
        <v>495544.22</v>
      </c>
      <c r="V31" s="30">
        <v>1341146.95</v>
      </c>
      <c r="W31" s="30">
        <v>2402014.56</v>
      </c>
      <c r="X31" s="30">
        <f t="shared" si="8"/>
        <v>363171.17999999993</v>
      </c>
      <c r="Y31" s="30">
        <f t="shared" si="9"/>
        <v>492361.92000000016</v>
      </c>
      <c r="Z31" s="30">
        <f t="shared" si="10"/>
        <v>1341146.95</v>
      </c>
      <c r="AA31" s="30">
        <f t="shared" si="11"/>
        <v>2402014.56</v>
      </c>
      <c r="AB31" s="31">
        <f t="shared" si="12"/>
        <v>79.10151903935659</v>
      </c>
      <c r="AC31" s="32">
        <f t="shared" si="13"/>
        <v>33.51997070860514</v>
      </c>
      <c r="AD31" s="32">
        <f t="shared" si="14"/>
        <v>54.94086367795059</v>
      </c>
      <c r="AE31" s="30">
        <v>10086829</v>
      </c>
    </row>
    <row r="32" spans="1:31" ht="24.75" customHeight="1">
      <c r="A32" s="29" t="s">
        <v>39</v>
      </c>
      <c r="B32" s="30">
        <v>18994.86</v>
      </c>
      <c r="C32" s="30">
        <v>80000</v>
      </c>
      <c r="D32" s="30">
        <v>0</v>
      </c>
      <c r="E32" s="30">
        <v>0</v>
      </c>
      <c r="F32" s="30">
        <v>0</v>
      </c>
      <c r="G32" s="30">
        <v>0</v>
      </c>
      <c r="H32" s="30">
        <f t="shared" si="0"/>
        <v>0</v>
      </c>
      <c r="I32" s="30">
        <f t="shared" si="1"/>
        <v>0</v>
      </c>
      <c r="J32" s="30">
        <v>0</v>
      </c>
      <c r="K32" s="30">
        <v>18100.52</v>
      </c>
      <c r="L32" s="30">
        <f t="shared" si="2"/>
        <v>0</v>
      </c>
      <c r="M32" s="30">
        <f t="shared" si="3"/>
        <v>18100.52</v>
      </c>
      <c r="N32" s="30">
        <v>0</v>
      </c>
      <c r="O32" s="30">
        <v>23765.61</v>
      </c>
      <c r="P32" s="30">
        <f t="shared" si="4"/>
        <v>0</v>
      </c>
      <c r="Q32" s="30">
        <f t="shared" si="5"/>
        <v>5665.09</v>
      </c>
      <c r="R32" s="30">
        <v>0</v>
      </c>
      <c r="S32" s="30">
        <v>27582.4</v>
      </c>
      <c r="T32" s="30">
        <f t="shared" si="6"/>
        <v>0</v>
      </c>
      <c r="U32" s="30">
        <f t="shared" si="7"/>
        <v>3816.790000000001</v>
      </c>
      <c r="V32" s="30">
        <v>11993.43</v>
      </c>
      <c r="W32" s="30">
        <v>27582.4</v>
      </c>
      <c r="X32" s="30">
        <f t="shared" si="8"/>
        <v>11993.43</v>
      </c>
      <c r="Y32" s="30">
        <f t="shared" si="9"/>
        <v>0</v>
      </c>
      <c r="Z32" s="30">
        <f t="shared" si="10"/>
        <v>11993.43</v>
      </c>
      <c r="AA32" s="30">
        <f t="shared" si="11"/>
        <v>27582.4</v>
      </c>
      <c r="AB32" s="31">
        <f t="shared" si="12"/>
        <v>129.97924697104997</v>
      </c>
      <c r="AC32" s="32">
        <f t="shared" si="13"/>
        <v>63.14039692843222</v>
      </c>
      <c r="AD32" s="32">
        <f t="shared" si="14"/>
        <v>34.478</v>
      </c>
      <c r="AE32" s="30">
        <v>227586</v>
      </c>
    </row>
    <row r="33" spans="1:31" ht="34.5" customHeight="1">
      <c r="A33" s="29" t="s">
        <v>40</v>
      </c>
      <c r="B33" s="30">
        <v>298107.77</v>
      </c>
      <c r="C33" s="30">
        <v>798000</v>
      </c>
      <c r="D33" s="30">
        <v>1650</v>
      </c>
      <c r="E33" s="30">
        <v>190</v>
      </c>
      <c r="F33" s="30">
        <v>3974.6</v>
      </c>
      <c r="G33" s="30">
        <v>1688.6</v>
      </c>
      <c r="H33" s="30">
        <f t="shared" si="0"/>
        <v>2324.6</v>
      </c>
      <c r="I33" s="30">
        <f t="shared" si="1"/>
        <v>1498.6</v>
      </c>
      <c r="J33" s="30">
        <v>19954.46</v>
      </c>
      <c r="K33" s="30">
        <v>17488.8</v>
      </c>
      <c r="L33" s="30">
        <f t="shared" si="2"/>
        <v>15979.859999999999</v>
      </c>
      <c r="M33" s="30">
        <f t="shared" si="3"/>
        <v>15800.199999999999</v>
      </c>
      <c r="N33" s="30">
        <v>32572.61</v>
      </c>
      <c r="O33" s="30">
        <v>17488.8</v>
      </c>
      <c r="P33" s="30">
        <f t="shared" si="4"/>
        <v>12618.150000000001</v>
      </c>
      <c r="Q33" s="30">
        <f t="shared" si="5"/>
        <v>0</v>
      </c>
      <c r="R33" s="30">
        <v>47487.81</v>
      </c>
      <c r="S33" s="30">
        <v>46481</v>
      </c>
      <c r="T33" s="30">
        <f t="shared" si="6"/>
        <v>14915.199999999997</v>
      </c>
      <c r="U33" s="30">
        <f t="shared" si="7"/>
        <v>28992.2</v>
      </c>
      <c r="V33" s="30">
        <v>103681.77</v>
      </c>
      <c r="W33" s="30">
        <v>78967.12</v>
      </c>
      <c r="X33" s="30">
        <f t="shared" si="8"/>
        <v>56193.96000000001</v>
      </c>
      <c r="Y33" s="30">
        <f t="shared" si="9"/>
        <v>32486.119999999995</v>
      </c>
      <c r="Z33" s="30">
        <f t="shared" si="10"/>
        <v>103681.77</v>
      </c>
      <c r="AA33" s="30">
        <f t="shared" si="11"/>
        <v>78967.12</v>
      </c>
      <c r="AB33" s="31">
        <f t="shared" si="12"/>
        <v>-23.837025544606355</v>
      </c>
      <c r="AC33" s="32">
        <f t="shared" si="13"/>
        <v>34.77996229350211</v>
      </c>
      <c r="AD33" s="32">
        <f t="shared" si="14"/>
        <v>9.895629072681704</v>
      </c>
      <c r="AE33" s="30">
        <v>765489</v>
      </c>
    </row>
    <row r="34" spans="1:31" ht="24.75" customHeight="1">
      <c r="A34" s="29" t="s">
        <v>41</v>
      </c>
      <c r="B34" s="30">
        <v>97764.88</v>
      </c>
      <c r="C34" s="30">
        <v>352000</v>
      </c>
      <c r="D34" s="30">
        <v>0</v>
      </c>
      <c r="E34" s="30">
        <v>0</v>
      </c>
      <c r="F34" s="30">
        <v>4602</v>
      </c>
      <c r="G34" s="30">
        <v>7823.4</v>
      </c>
      <c r="H34" s="30">
        <f t="shared" si="0"/>
        <v>4602</v>
      </c>
      <c r="I34" s="30">
        <f t="shared" si="1"/>
        <v>7823.4</v>
      </c>
      <c r="J34" s="30">
        <v>9204</v>
      </c>
      <c r="K34" s="30">
        <v>26974.8</v>
      </c>
      <c r="L34" s="30">
        <f t="shared" si="2"/>
        <v>4602</v>
      </c>
      <c r="M34" s="30">
        <f t="shared" si="3"/>
        <v>19151.4</v>
      </c>
      <c r="N34" s="30">
        <v>16638</v>
      </c>
      <c r="O34" s="30">
        <v>58801.76</v>
      </c>
      <c r="P34" s="30">
        <f t="shared" si="4"/>
        <v>7434</v>
      </c>
      <c r="Q34" s="30">
        <f t="shared" si="5"/>
        <v>31826.960000000003</v>
      </c>
      <c r="R34" s="30">
        <v>21240</v>
      </c>
      <c r="S34" s="30">
        <v>72289.16</v>
      </c>
      <c r="T34" s="30">
        <f t="shared" si="6"/>
        <v>4602</v>
      </c>
      <c r="U34" s="30">
        <f t="shared" si="7"/>
        <v>13487.400000000001</v>
      </c>
      <c r="V34" s="30">
        <v>27907</v>
      </c>
      <c r="W34" s="30">
        <v>83062.56</v>
      </c>
      <c r="X34" s="30">
        <f t="shared" si="8"/>
        <v>6667</v>
      </c>
      <c r="Y34" s="30">
        <f t="shared" si="9"/>
        <v>10773.399999999994</v>
      </c>
      <c r="Z34" s="30">
        <f t="shared" si="10"/>
        <v>27907</v>
      </c>
      <c r="AA34" s="30">
        <f t="shared" si="11"/>
        <v>83062.56</v>
      </c>
      <c r="AB34" s="31">
        <f t="shared" si="12"/>
        <v>197.64059196617336</v>
      </c>
      <c r="AC34" s="32">
        <f t="shared" si="13"/>
        <v>28.54501534702441</v>
      </c>
      <c r="AD34" s="32">
        <f t="shared" si="14"/>
        <v>23.59731818181818</v>
      </c>
      <c r="AE34" s="30">
        <v>1440000</v>
      </c>
    </row>
    <row r="35" spans="1:31" ht="24.75" customHeight="1">
      <c r="A35" s="25" t="s">
        <v>42</v>
      </c>
      <c r="B35" s="26">
        <v>10726977.75</v>
      </c>
      <c r="C35" s="26">
        <v>13622000</v>
      </c>
      <c r="D35" s="26">
        <v>182768.92</v>
      </c>
      <c r="E35" s="26">
        <v>127474.2</v>
      </c>
      <c r="F35" s="26">
        <v>1835480.37</v>
      </c>
      <c r="G35" s="26">
        <v>1642269.11</v>
      </c>
      <c r="H35" s="26">
        <f t="shared" si="0"/>
        <v>1652711.4500000002</v>
      </c>
      <c r="I35" s="26">
        <f t="shared" si="1"/>
        <v>1514794.9100000001</v>
      </c>
      <c r="J35" s="26">
        <v>3047370.66</v>
      </c>
      <c r="K35" s="26">
        <v>3131019</v>
      </c>
      <c r="L35" s="26">
        <f t="shared" si="2"/>
        <v>1211890.29</v>
      </c>
      <c r="M35" s="26">
        <f t="shared" si="3"/>
        <v>1488749.89</v>
      </c>
      <c r="N35" s="26">
        <v>4193965</v>
      </c>
      <c r="O35" s="26">
        <v>4626404.5600000005</v>
      </c>
      <c r="P35" s="26">
        <f t="shared" si="4"/>
        <v>1146594.3399999999</v>
      </c>
      <c r="Q35" s="26">
        <f t="shared" si="5"/>
        <v>1495385.5600000005</v>
      </c>
      <c r="R35" s="26">
        <v>5234637.34</v>
      </c>
      <c r="S35" s="26">
        <v>6333477.19</v>
      </c>
      <c r="T35" s="26">
        <f t="shared" si="6"/>
        <v>1040672.3399999999</v>
      </c>
      <c r="U35" s="26">
        <f t="shared" si="7"/>
        <v>1707072.63</v>
      </c>
      <c r="V35" s="26">
        <v>6240999.09</v>
      </c>
      <c r="W35" s="26">
        <v>7933461</v>
      </c>
      <c r="X35" s="26">
        <f t="shared" si="8"/>
        <v>1006361.75</v>
      </c>
      <c r="Y35" s="26">
        <f t="shared" si="9"/>
        <v>1599983.8099999996</v>
      </c>
      <c r="Z35" s="26">
        <f t="shared" si="10"/>
        <v>6240999.09</v>
      </c>
      <c r="AA35" s="26">
        <f t="shared" si="11"/>
        <v>7933461</v>
      </c>
      <c r="AB35" s="27">
        <f t="shared" si="12"/>
        <v>27.118445069345466</v>
      </c>
      <c r="AC35" s="28">
        <f t="shared" si="13"/>
        <v>58.180404914142756</v>
      </c>
      <c r="AD35" s="28">
        <f t="shared" si="14"/>
        <v>58.240060196740565</v>
      </c>
      <c r="AE35" s="26">
        <v>22964925</v>
      </c>
    </row>
    <row r="36" spans="1:31" ht="24.75" customHeight="1">
      <c r="A36" s="29" t="s">
        <v>43</v>
      </c>
      <c r="B36" s="30">
        <v>8292000</v>
      </c>
      <c r="C36" s="30">
        <v>11885000</v>
      </c>
      <c r="D36" s="30">
        <v>0</v>
      </c>
      <c r="E36" s="30">
        <v>0</v>
      </c>
      <c r="F36" s="30">
        <v>1480999.86</v>
      </c>
      <c r="G36" s="30">
        <v>1343200</v>
      </c>
      <c r="H36" s="30">
        <f t="shared" si="0"/>
        <v>1480999.86</v>
      </c>
      <c r="I36" s="30">
        <f t="shared" si="1"/>
        <v>1343200</v>
      </c>
      <c r="J36" s="30">
        <v>2466462.02</v>
      </c>
      <c r="K36" s="30">
        <v>2686400</v>
      </c>
      <c r="L36" s="30">
        <f t="shared" si="2"/>
        <v>985462.1599999999</v>
      </c>
      <c r="M36" s="30">
        <f t="shared" si="3"/>
        <v>1343200</v>
      </c>
      <c r="N36" s="30">
        <v>3289601.09</v>
      </c>
      <c r="O36" s="30">
        <v>4029600</v>
      </c>
      <c r="P36" s="30">
        <f t="shared" si="4"/>
        <v>823139.0699999998</v>
      </c>
      <c r="Q36" s="30">
        <f t="shared" si="5"/>
        <v>1343200</v>
      </c>
      <c r="R36" s="30">
        <v>4114000</v>
      </c>
      <c r="S36" s="30">
        <v>5372800</v>
      </c>
      <c r="T36" s="30">
        <f t="shared" si="6"/>
        <v>824398.9100000001</v>
      </c>
      <c r="U36" s="30">
        <f t="shared" si="7"/>
        <v>1343200</v>
      </c>
      <c r="V36" s="30">
        <v>4935000</v>
      </c>
      <c r="W36" s="30">
        <v>6716000</v>
      </c>
      <c r="X36" s="30">
        <f t="shared" si="8"/>
        <v>821000</v>
      </c>
      <c r="Y36" s="30">
        <f t="shared" si="9"/>
        <v>1343200</v>
      </c>
      <c r="Z36" s="30">
        <f t="shared" si="10"/>
        <v>4935000</v>
      </c>
      <c r="AA36" s="30">
        <f t="shared" si="11"/>
        <v>6716000</v>
      </c>
      <c r="AB36" s="31">
        <f t="shared" si="12"/>
        <v>36.08915906788247</v>
      </c>
      <c r="AC36" s="32">
        <f t="shared" si="13"/>
        <v>59.515195369030394</v>
      </c>
      <c r="AD36" s="32">
        <f t="shared" si="14"/>
        <v>56.50820361800589</v>
      </c>
      <c r="AE36" s="30">
        <v>19000000</v>
      </c>
    </row>
    <row r="37" spans="1:31" ht="34.5" customHeight="1">
      <c r="A37" s="29" t="s">
        <v>44</v>
      </c>
      <c r="B37" s="30">
        <v>287177.75</v>
      </c>
      <c r="C37" s="30">
        <v>1737000</v>
      </c>
      <c r="D37" s="30">
        <v>26168.92</v>
      </c>
      <c r="E37" s="30">
        <v>9489.2</v>
      </c>
      <c r="F37" s="30">
        <v>44080.51</v>
      </c>
      <c r="G37" s="30">
        <v>55449.11</v>
      </c>
      <c r="H37" s="30">
        <f t="shared" si="0"/>
        <v>17911.590000000004</v>
      </c>
      <c r="I37" s="30">
        <f t="shared" si="1"/>
        <v>45959.91</v>
      </c>
      <c r="J37" s="30">
        <v>61550.64</v>
      </c>
      <c r="K37" s="30">
        <v>86839</v>
      </c>
      <c r="L37" s="30">
        <f t="shared" si="2"/>
        <v>17470.129999999997</v>
      </c>
      <c r="M37" s="30">
        <f t="shared" si="3"/>
        <v>31389.89</v>
      </c>
      <c r="N37" s="30">
        <v>81378.91</v>
      </c>
      <c r="O37" s="30">
        <v>118879.56</v>
      </c>
      <c r="P37" s="30">
        <f t="shared" si="4"/>
        <v>19828.270000000004</v>
      </c>
      <c r="Q37" s="30">
        <f t="shared" si="5"/>
        <v>32040.559999999998</v>
      </c>
      <c r="R37" s="30">
        <v>91217.34</v>
      </c>
      <c r="S37" s="30">
        <v>135252.19</v>
      </c>
      <c r="T37" s="30">
        <f t="shared" si="6"/>
        <v>9838.429999999993</v>
      </c>
      <c r="U37" s="30">
        <f t="shared" si="7"/>
        <v>16372.630000000005</v>
      </c>
      <c r="V37" s="30">
        <v>109144.09</v>
      </c>
      <c r="W37" s="30">
        <v>174536</v>
      </c>
      <c r="X37" s="30">
        <f t="shared" si="8"/>
        <v>17926.75</v>
      </c>
      <c r="Y37" s="30">
        <f t="shared" si="9"/>
        <v>39283.81</v>
      </c>
      <c r="Z37" s="30">
        <f t="shared" si="10"/>
        <v>109144.09</v>
      </c>
      <c r="AA37" s="30">
        <f t="shared" si="11"/>
        <v>174536</v>
      </c>
      <c r="AB37" s="31">
        <f t="shared" si="12"/>
        <v>59.91337689470865</v>
      </c>
      <c r="AC37" s="32">
        <f t="shared" si="13"/>
        <v>38.005761240207505</v>
      </c>
      <c r="AD37" s="32">
        <f t="shared" si="14"/>
        <v>10.048128957973518</v>
      </c>
      <c r="AE37" s="30">
        <v>1737000</v>
      </c>
    </row>
    <row r="38" spans="1:31" ht="34.5" customHeight="1">
      <c r="A38" s="29" t="s">
        <v>45</v>
      </c>
      <c r="B38" s="30">
        <v>2147800</v>
      </c>
      <c r="C38" s="30">
        <v>0</v>
      </c>
      <c r="D38" s="30">
        <v>156600</v>
      </c>
      <c r="E38" s="30">
        <v>117985</v>
      </c>
      <c r="F38" s="30">
        <v>310400</v>
      </c>
      <c r="G38" s="30">
        <v>243620</v>
      </c>
      <c r="H38" s="30">
        <f t="shared" si="0"/>
        <v>153800</v>
      </c>
      <c r="I38" s="30">
        <f t="shared" si="1"/>
        <v>125635</v>
      </c>
      <c r="J38" s="30">
        <v>519358</v>
      </c>
      <c r="K38" s="30">
        <v>357780</v>
      </c>
      <c r="L38" s="30">
        <f t="shared" si="2"/>
        <v>208958</v>
      </c>
      <c r="M38" s="30">
        <f t="shared" si="3"/>
        <v>114160</v>
      </c>
      <c r="N38" s="30">
        <v>822985</v>
      </c>
      <c r="O38" s="30">
        <v>477925</v>
      </c>
      <c r="P38" s="30">
        <f t="shared" si="4"/>
        <v>303627</v>
      </c>
      <c r="Q38" s="30">
        <f t="shared" si="5"/>
        <v>120145</v>
      </c>
      <c r="R38" s="30">
        <v>1029420</v>
      </c>
      <c r="S38" s="30">
        <v>825425</v>
      </c>
      <c r="T38" s="30">
        <f t="shared" si="6"/>
        <v>206435</v>
      </c>
      <c r="U38" s="30">
        <f t="shared" si="7"/>
        <v>347500</v>
      </c>
      <c r="V38" s="30">
        <v>1196855</v>
      </c>
      <c r="W38" s="30">
        <v>1042925</v>
      </c>
      <c r="X38" s="30">
        <f t="shared" si="8"/>
        <v>167435</v>
      </c>
      <c r="Y38" s="30">
        <f t="shared" si="9"/>
        <v>217500</v>
      </c>
      <c r="Z38" s="30">
        <f t="shared" si="10"/>
        <v>1196855</v>
      </c>
      <c r="AA38" s="30">
        <f t="shared" si="11"/>
        <v>1042925</v>
      </c>
      <c r="AB38" s="31">
        <f t="shared" si="12"/>
        <v>-12.86120708022275</v>
      </c>
      <c r="AC38" s="32">
        <f t="shared" si="13"/>
        <v>55.724695036781824</v>
      </c>
      <c r="AD38" s="32">
        <f t="shared" si="14"/>
        <v>0</v>
      </c>
      <c r="AE38" s="30">
        <v>2227925</v>
      </c>
    </row>
    <row r="39" spans="1:31" ht="24.75" customHeight="1">
      <c r="A39" s="25" t="s">
        <v>46</v>
      </c>
      <c r="B39" s="26">
        <v>62042156.760000005</v>
      </c>
      <c r="C39" s="26">
        <v>103300000</v>
      </c>
      <c r="D39" s="26">
        <v>0</v>
      </c>
      <c r="E39" s="26">
        <v>0</v>
      </c>
      <c r="F39" s="26">
        <v>2613184.83</v>
      </c>
      <c r="G39" s="26">
        <v>3217885.45</v>
      </c>
      <c r="H39" s="26">
        <f t="shared" si="0"/>
        <v>2613184.83</v>
      </c>
      <c r="I39" s="26">
        <f t="shared" si="1"/>
        <v>3217885.45</v>
      </c>
      <c r="J39" s="26">
        <v>6287871.550000001</v>
      </c>
      <c r="K39" s="26">
        <v>14898846.84</v>
      </c>
      <c r="L39" s="26">
        <f t="shared" si="2"/>
        <v>3674686.7200000007</v>
      </c>
      <c r="M39" s="26">
        <f t="shared" si="3"/>
        <v>11680961.39</v>
      </c>
      <c r="N39" s="26">
        <v>10333360.28</v>
      </c>
      <c r="O39" s="26">
        <v>23070669.999999996</v>
      </c>
      <c r="P39" s="26">
        <f t="shared" si="4"/>
        <v>4045488.7299999986</v>
      </c>
      <c r="Q39" s="26">
        <f t="shared" si="5"/>
        <v>8171823.159999996</v>
      </c>
      <c r="R39" s="26">
        <v>13282696.24</v>
      </c>
      <c r="S39" s="26">
        <v>44045915.26</v>
      </c>
      <c r="T39" s="26">
        <f t="shared" si="6"/>
        <v>2949335.960000001</v>
      </c>
      <c r="U39" s="26">
        <f t="shared" si="7"/>
        <v>20975245.26</v>
      </c>
      <c r="V39" s="26">
        <v>15938924.9</v>
      </c>
      <c r="W39" s="26">
        <v>50436222.75</v>
      </c>
      <c r="X39" s="26">
        <f t="shared" si="8"/>
        <v>2656228.66</v>
      </c>
      <c r="Y39" s="26">
        <f t="shared" si="9"/>
        <v>6390307.490000002</v>
      </c>
      <c r="Z39" s="26">
        <f t="shared" si="10"/>
        <v>15938924.9</v>
      </c>
      <c r="AA39" s="26">
        <f t="shared" si="11"/>
        <v>50436222.75</v>
      </c>
      <c r="AB39" s="27">
        <f t="shared" si="12"/>
        <v>216.4342831554467</v>
      </c>
      <c r="AC39" s="28">
        <f t="shared" si="13"/>
        <v>25.69047520649087</v>
      </c>
      <c r="AD39" s="28">
        <f t="shared" si="14"/>
        <v>48.82499782187802</v>
      </c>
      <c r="AE39" s="26">
        <v>150794715</v>
      </c>
    </row>
    <row r="40" spans="1:31" ht="24.75" customHeight="1">
      <c r="A40" s="29" t="s">
        <v>47</v>
      </c>
      <c r="B40" s="30">
        <v>21123917.67</v>
      </c>
      <c r="C40" s="30">
        <v>12849000</v>
      </c>
      <c r="D40" s="30">
        <v>0</v>
      </c>
      <c r="E40" s="30">
        <v>0</v>
      </c>
      <c r="F40" s="30">
        <v>0</v>
      </c>
      <c r="G40" s="30">
        <v>17700</v>
      </c>
      <c r="H40" s="30">
        <f t="shared" si="0"/>
        <v>0</v>
      </c>
      <c r="I40" s="30">
        <f t="shared" si="1"/>
        <v>17700</v>
      </c>
      <c r="J40" s="30">
        <v>8496</v>
      </c>
      <c r="K40" s="30">
        <v>596353.55</v>
      </c>
      <c r="L40" s="30">
        <f t="shared" si="2"/>
        <v>8496</v>
      </c>
      <c r="M40" s="30">
        <f t="shared" si="3"/>
        <v>578653.55</v>
      </c>
      <c r="N40" s="30">
        <v>1342095.79</v>
      </c>
      <c r="O40" s="30">
        <v>1121581.17</v>
      </c>
      <c r="P40" s="30">
        <f t="shared" si="4"/>
        <v>1333599.79</v>
      </c>
      <c r="Q40" s="30">
        <f t="shared" si="5"/>
        <v>525227.6199999999</v>
      </c>
      <c r="R40" s="30">
        <v>1760356.29</v>
      </c>
      <c r="S40" s="30">
        <v>11817175.41</v>
      </c>
      <c r="T40" s="30">
        <f t="shared" si="6"/>
        <v>418260.5</v>
      </c>
      <c r="U40" s="30">
        <f t="shared" si="7"/>
        <v>10695594.24</v>
      </c>
      <c r="V40" s="30">
        <v>2091863.14</v>
      </c>
      <c r="W40" s="30">
        <v>12265917.65</v>
      </c>
      <c r="X40" s="30">
        <f t="shared" si="8"/>
        <v>331506.84999999986</v>
      </c>
      <c r="Y40" s="30">
        <f t="shared" si="9"/>
        <v>448742.2400000002</v>
      </c>
      <c r="Z40" s="30">
        <f t="shared" si="10"/>
        <v>2091863.14</v>
      </c>
      <c r="AA40" s="30">
        <f t="shared" si="11"/>
        <v>12265917.65</v>
      </c>
      <c r="AB40" s="31">
        <f t="shared" si="12"/>
        <v>486.3632957364505</v>
      </c>
      <c r="AC40" s="32">
        <f t="shared" si="13"/>
        <v>9.902818088383507</v>
      </c>
      <c r="AD40" s="32">
        <f t="shared" si="14"/>
        <v>95.46204101486498</v>
      </c>
      <c r="AE40" s="30">
        <v>18073715</v>
      </c>
    </row>
    <row r="41" spans="1:31" ht="24.75" customHeight="1">
      <c r="A41" s="29" t="s">
        <v>48</v>
      </c>
      <c r="B41" s="30">
        <v>1992963.32</v>
      </c>
      <c r="C41" s="30">
        <v>1150000</v>
      </c>
      <c r="D41" s="30">
        <v>0</v>
      </c>
      <c r="E41" s="30">
        <v>0</v>
      </c>
      <c r="F41" s="30">
        <v>0</v>
      </c>
      <c r="G41" s="30">
        <v>0</v>
      </c>
      <c r="H41" s="30">
        <f t="shared" si="0"/>
        <v>0</v>
      </c>
      <c r="I41" s="30">
        <f t="shared" si="1"/>
        <v>0</v>
      </c>
      <c r="J41" s="30">
        <v>77967.79</v>
      </c>
      <c r="K41" s="30">
        <v>0</v>
      </c>
      <c r="L41" s="30">
        <f t="shared" si="2"/>
        <v>77967.79</v>
      </c>
      <c r="M41" s="30">
        <f t="shared" si="3"/>
        <v>0</v>
      </c>
      <c r="N41" s="30">
        <v>187732.84</v>
      </c>
      <c r="O41" s="30">
        <v>0</v>
      </c>
      <c r="P41" s="30">
        <f t="shared" si="4"/>
        <v>109765.05</v>
      </c>
      <c r="Q41" s="30">
        <f t="shared" si="5"/>
        <v>0</v>
      </c>
      <c r="R41" s="30">
        <v>187732.84</v>
      </c>
      <c r="S41" s="30">
        <v>0</v>
      </c>
      <c r="T41" s="30">
        <f t="shared" si="6"/>
        <v>0</v>
      </c>
      <c r="U41" s="30">
        <f t="shared" si="7"/>
        <v>0</v>
      </c>
      <c r="V41" s="30">
        <v>187732.84</v>
      </c>
      <c r="W41" s="30">
        <v>0</v>
      </c>
      <c r="X41" s="30">
        <f t="shared" si="8"/>
        <v>0</v>
      </c>
      <c r="Y41" s="30">
        <f t="shared" si="9"/>
        <v>0</v>
      </c>
      <c r="Z41" s="30">
        <f t="shared" si="10"/>
        <v>187732.84</v>
      </c>
      <c r="AA41" s="30">
        <f t="shared" si="11"/>
        <v>0</v>
      </c>
      <c r="AB41" s="31">
        <f t="shared" si="12"/>
        <v>0</v>
      </c>
      <c r="AC41" s="32">
        <f t="shared" si="13"/>
        <v>9.419784002848582</v>
      </c>
      <c r="AD41" s="32">
        <f t="shared" si="14"/>
        <v>0</v>
      </c>
      <c r="AE41" s="30">
        <v>3920000</v>
      </c>
    </row>
    <row r="42" spans="1:31" ht="24.75" customHeight="1">
      <c r="A42" s="29" t="s">
        <v>49</v>
      </c>
      <c r="B42" s="30">
        <v>29083146.94</v>
      </c>
      <c r="C42" s="30">
        <v>83800000</v>
      </c>
      <c r="D42" s="30">
        <v>0</v>
      </c>
      <c r="E42" s="30">
        <v>0</v>
      </c>
      <c r="F42" s="30">
        <v>2444669.14</v>
      </c>
      <c r="G42" s="30">
        <v>3038602.5</v>
      </c>
      <c r="H42" s="30">
        <f t="shared" si="0"/>
        <v>2444669.14</v>
      </c>
      <c r="I42" s="30">
        <f t="shared" si="1"/>
        <v>3038602.5</v>
      </c>
      <c r="J42" s="30">
        <v>5645101.99</v>
      </c>
      <c r="K42" s="30">
        <v>13787076</v>
      </c>
      <c r="L42" s="30">
        <f t="shared" si="2"/>
        <v>3200432.85</v>
      </c>
      <c r="M42" s="30">
        <f t="shared" si="3"/>
        <v>10748473.5</v>
      </c>
      <c r="N42" s="30">
        <v>7829531.13</v>
      </c>
      <c r="O42" s="30">
        <v>20965690.99</v>
      </c>
      <c r="P42" s="30">
        <f t="shared" si="4"/>
        <v>2184429.1399999997</v>
      </c>
      <c r="Q42" s="30">
        <f t="shared" si="5"/>
        <v>7178614.989999998</v>
      </c>
      <c r="R42" s="30">
        <v>9907253.75</v>
      </c>
      <c r="S42" s="30">
        <v>27142216.13</v>
      </c>
      <c r="T42" s="30">
        <f t="shared" si="6"/>
        <v>2077722.62</v>
      </c>
      <c r="U42" s="30">
        <f t="shared" si="7"/>
        <v>6176525.140000001</v>
      </c>
      <c r="V42" s="30">
        <v>11913331.48</v>
      </c>
      <c r="W42" s="30">
        <v>32648722.91</v>
      </c>
      <c r="X42" s="30">
        <f t="shared" si="8"/>
        <v>2006077.7300000004</v>
      </c>
      <c r="Y42" s="30">
        <f t="shared" si="9"/>
        <v>5506506.780000001</v>
      </c>
      <c r="Z42" s="30">
        <f t="shared" si="10"/>
        <v>11913331.48</v>
      </c>
      <c r="AA42" s="30">
        <f t="shared" si="11"/>
        <v>32648722.91</v>
      </c>
      <c r="AB42" s="31">
        <f t="shared" si="12"/>
        <v>174.0519976700925</v>
      </c>
      <c r="AC42" s="32">
        <f t="shared" si="13"/>
        <v>40.96300687328577</v>
      </c>
      <c r="AD42" s="32">
        <f t="shared" si="14"/>
        <v>38.96028986873508</v>
      </c>
      <c r="AE42" s="30">
        <v>118300000</v>
      </c>
    </row>
    <row r="43" spans="1:31" ht="24.75" customHeight="1">
      <c r="A43" s="29" t="s">
        <v>50</v>
      </c>
      <c r="B43" s="30">
        <v>8499704.83</v>
      </c>
      <c r="C43" s="30">
        <v>5251000</v>
      </c>
      <c r="D43" s="30">
        <v>0</v>
      </c>
      <c r="E43" s="30">
        <v>0</v>
      </c>
      <c r="F43" s="30">
        <v>168515.69</v>
      </c>
      <c r="G43" s="30">
        <v>161582.95</v>
      </c>
      <c r="H43" s="30">
        <f t="shared" si="0"/>
        <v>168515.69</v>
      </c>
      <c r="I43" s="30">
        <f t="shared" si="1"/>
        <v>161582.95</v>
      </c>
      <c r="J43" s="30">
        <v>556305.77</v>
      </c>
      <c r="K43" s="30">
        <v>495947.29</v>
      </c>
      <c r="L43" s="30">
        <f t="shared" si="2"/>
        <v>387790.08</v>
      </c>
      <c r="M43" s="30">
        <f t="shared" si="3"/>
        <v>334364.33999999997</v>
      </c>
      <c r="N43" s="30">
        <v>974000.52</v>
      </c>
      <c r="O43" s="30">
        <v>963927.84</v>
      </c>
      <c r="P43" s="30">
        <f t="shared" si="4"/>
        <v>417694.75</v>
      </c>
      <c r="Q43" s="30">
        <f t="shared" si="5"/>
        <v>467980.55</v>
      </c>
      <c r="R43" s="30">
        <v>1337673.36</v>
      </c>
      <c r="S43" s="30">
        <v>1399204.72</v>
      </c>
      <c r="T43" s="30">
        <f t="shared" si="6"/>
        <v>363672.8400000001</v>
      </c>
      <c r="U43" s="30">
        <f t="shared" si="7"/>
        <v>435276.88</v>
      </c>
      <c r="V43" s="30">
        <v>1656317.44</v>
      </c>
      <c r="W43" s="30">
        <v>1834263.19</v>
      </c>
      <c r="X43" s="30">
        <f t="shared" si="8"/>
        <v>318644.07999999984</v>
      </c>
      <c r="Y43" s="30">
        <f t="shared" si="9"/>
        <v>435058.47</v>
      </c>
      <c r="Z43" s="30">
        <f t="shared" si="10"/>
        <v>1656317.44</v>
      </c>
      <c r="AA43" s="30">
        <f t="shared" si="11"/>
        <v>1834263.19</v>
      </c>
      <c r="AB43" s="31">
        <f t="shared" si="12"/>
        <v>10.743456882274934</v>
      </c>
      <c r="AC43" s="32">
        <f t="shared" si="13"/>
        <v>19.486764224493662</v>
      </c>
      <c r="AD43" s="32">
        <f t="shared" si="14"/>
        <v>34.93169282041516</v>
      </c>
      <c r="AE43" s="30">
        <v>10251000</v>
      </c>
    </row>
    <row r="44" spans="1:31" ht="24.75" customHeight="1">
      <c r="A44" s="29" t="s">
        <v>51</v>
      </c>
      <c r="B44" s="30">
        <v>1342424</v>
      </c>
      <c r="C44" s="30">
        <v>250000</v>
      </c>
      <c r="D44" s="30">
        <v>0</v>
      </c>
      <c r="E44" s="30">
        <v>0</v>
      </c>
      <c r="F44" s="30">
        <v>0</v>
      </c>
      <c r="G44" s="30">
        <v>0</v>
      </c>
      <c r="H44" s="30">
        <f t="shared" si="0"/>
        <v>0</v>
      </c>
      <c r="I44" s="30">
        <f t="shared" si="1"/>
        <v>0</v>
      </c>
      <c r="J44" s="30">
        <v>0</v>
      </c>
      <c r="K44" s="30">
        <v>19470</v>
      </c>
      <c r="L44" s="30">
        <f t="shared" si="2"/>
        <v>0</v>
      </c>
      <c r="M44" s="30">
        <f t="shared" si="3"/>
        <v>19470</v>
      </c>
      <c r="N44" s="30">
        <v>0</v>
      </c>
      <c r="O44" s="30">
        <v>19470</v>
      </c>
      <c r="P44" s="30">
        <f t="shared" si="4"/>
        <v>0</v>
      </c>
      <c r="Q44" s="30">
        <f t="shared" si="5"/>
        <v>0</v>
      </c>
      <c r="R44" s="30">
        <v>89680</v>
      </c>
      <c r="S44" s="30">
        <v>3687319</v>
      </c>
      <c r="T44" s="30">
        <f t="shared" si="6"/>
        <v>89680</v>
      </c>
      <c r="U44" s="30">
        <f t="shared" si="7"/>
        <v>3667849</v>
      </c>
      <c r="V44" s="30">
        <v>89680</v>
      </c>
      <c r="W44" s="30">
        <v>3687319</v>
      </c>
      <c r="X44" s="30">
        <f t="shared" si="8"/>
        <v>0</v>
      </c>
      <c r="Y44" s="30">
        <f t="shared" si="9"/>
        <v>0</v>
      </c>
      <c r="Z44" s="30">
        <f t="shared" si="10"/>
        <v>89680</v>
      </c>
      <c r="AA44" s="30">
        <f t="shared" si="11"/>
        <v>3687319</v>
      </c>
      <c r="AB44" s="31">
        <f t="shared" si="12"/>
        <v>4011.6402765388048</v>
      </c>
      <c r="AC44" s="32">
        <f t="shared" si="13"/>
        <v>6.680452673670912</v>
      </c>
      <c r="AD44" s="32">
        <f t="shared" si="14"/>
        <v>1474.9276</v>
      </c>
      <c r="AE44" s="30">
        <v>250000</v>
      </c>
    </row>
    <row r="45" spans="1:31" ht="24.75" customHeight="1">
      <c r="A45" s="25" t="s">
        <v>52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f t="shared" si="0"/>
        <v>0</v>
      </c>
      <c r="I45" s="26">
        <f t="shared" si="1"/>
        <v>0</v>
      </c>
      <c r="J45" s="26">
        <v>0</v>
      </c>
      <c r="K45" s="26">
        <v>0</v>
      </c>
      <c r="L45" s="26">
        <f t="shared" si="2"/>
        <v>0</v>
      </c>
      <c r="M45" s="26">
        <f t="shared" si="3"/>
        <v>0</v>
      </c>
      <c r="N45" s="26">
        <v>0</v>
      </c>
      <c r="O45" s="26">
        <v>0</v>
      </c>
      <c r="P45" s="26">
        <f t="shared" si="4"/>
        <v>0</v>
      </c>
      <c r="Q45" s="26">
        <f t="shared" si="5"/>
        <v>0</v>
      </c>
      <c r="R45" s="26">
        <v>0</v>
      </c>
      <c r="S45" s="26">
        <v>243750</v>
      </c>
      <c r="T45" s="26">
        <f t="shared" si="6"/>
        <v>0</v>
      </c>
      <c r="U45" s="26">
        <f t="shared" si="7"/>
        <v>243750</v>
      </c>
      <c r="V45" s="26">
        <v>0</v>
      </c>
      <c r="W45" s="26">
        <v>243750</v>
      </c>
      <c r="X45" s="26">
        <f t="shared" si="8"/>
        <v>0</v>
      </c>
      <c r="Y45" s="26">
        <f t="shared" si="9"/>
        <v>0</v>
      </c>
      <c r="Z45" s="26">
        <f t="shared" si="10"/>
        <v>0</v>
      </c>
      <c r="AA45" s="26">
        <f t="shared" si="11"/>
        <v>243750</v>
      </c>
      <c r="AB45" s="27">
        <f t="shared" si="12"/>
        <v>0</v>
      </c>
      <c r="AC45" s="28">
        <f t="shared" si="13"/>
        <v>0</v>
      </c>
      <c r="AD45" s="28">
        <f t="shared" si="14"/>
        <v>0</v>
      </c>
      <c r="AE45" s="26">
        <v>0</v>
      </c>
    </row>
    <row r="46" spans="1:31" ht="34.5" customHeight="1">
      <c r="A46" s="29" t="s">
        <v>53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f t="shared" si="0"/>
        <v>0</v>
      </c>
      <c r="I46" s="30">
        <f t="shared" si="1"/>
        <v>0</v>
      </c>
      <c r="J46" s="30">
        <v>0</v>
      </c>
      <c r="K46" s="30">
        <v>0</v>
      </c>
      <c r="L46" s="30">
        <f t="shared" si="2"/>
        <v>0</v>
      </c>
      <c r="M46" s="30">
        <f t="shared" si="3"/>
        <v>0</v>
      </c>
      <c r="N46" s="30">
        <v>0</v>
      </c>
      <c r="O46" s="30">
        <v>0</v>
      </c>
      <c r="P46" s="30">
        <f t="shared" si="4"/>
        <v>0</v>
      </c>
      <c r="Q46" s="30">
        <f t="shared" si="5"/>
        <v>0</v>
      </c>
      <c r="R46" s="30">
        <v>0</v>
      </c>
      <c r="S46" s="30">
        <v>243750</v>
      </c>
      <c r="T46" s="30">
        <f t="shared" si="6"/>
        <v>0</v>
      </c>
      <c r="U46" s="30">
        <f t="shared" si="7"/>
        <v>243750</v>
      </c>
      <c r="V46" s="30">
        <v>0</v>
      </c>
      <c r="W46" s="30">
        <v>243750</v>
      </c>
      <c r="X46" s="30">
        <f t="shared" si="8"/>
        <v>0</v>
      </c>
      <c r="Y46" s="30">
        <f t="shared" si="9"/>
        <v>0</v>
      </c>
      <c r="Z46" s="30">
        <f t="shared" si="10"/>
        <v>0</v>
      </c>
      <c r="AA46" s="30">
        <f t="shared" si="11"/>
        <v>243750</v>
      </c>
      <c r="AB46" s="31">
        <f t="shared" si="12"/>
        <v>0</v>
      </c>
      <c r="AC46" s="32">
        <f t="shared" si="13"/>
        <v>0</v>
      </c>
      <c r="AD46" s="32">
        <f t="shared" si="14"/>
        <v>0</v>
      </c>
      <c r="AE46" s="30">
        <v>0</v>
      </c>
    </row>
  </sheetData>
  <sheetProtection/>
  <mergeCells count="20">
    <mergeCell ref="A14:A15"/>
    <mergeCell ref="A11:AE11"/>
    <mergeCell ref="B14:B15"/>
    <mergeCell ref="C14:C15"/>
    <mergeCell ref="D14:E14"/>
    <mergeCell ref="F14:G14"/>
    <mergeCell ref="AE14:AE15"/>
    <mergeCell ref="H14:I14"/>
    <mergeCell ref="J14:K14"/>
    <mergeCell ref="N14:O14"/>
    <mergeCell ref="R14:S14"/>
    <mergeCell ref="B13:Q13"/>
    <mergeCell ref="AC14:AD14"/>
    <mergeCell ref="X14:Y14"/>
    <mergeCell ref="V14:W14"/>
    <mergeCell ref="Z14:AA14"/>
    <mergeCell ref="AB14:AB15"/>
    <mergeCell ref="L14:M14"/>
    <mergeCell ref="P14:Q14"/>
    <mergeCell ref="T14:U14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31" r:id="rId1"/>
  <headerFooter alignWithMargins="0">
    <oddFooter>&amp;Le-bütçe "" aşaması verilerinden üretilmiştir.  (12.05.2021 13:48:28)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2023-07-26T07:01:38Z</cp:lastPrinted>
  <dcterms:created xsi:type="dcterms:W3CDTF">2021-05-12T10:51:16Z</dcterms:created>
  <dcterms:modified xsi:type="dcterms:W3CDTF">2023-07-31T06:35:28Z</dcterms:modified>
  <cp:category/>
  <cp:version/>
  <cp:contentType/>
  <cp:contentStatus/>
</cp:coreProperties>
</file>